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Lucy.Smalley\Downloads\"/>
    </mc:Choice>
  </mc:AlternateContent>
  <xr:revisionPtr revIDLastSave="0" documentId="8_{7263AF99-F75A-45B4-A90B-8D8B6E57A65F}" xr6:coauthVersionLast="47" xr6:coauthVersionMax="47" xr10:uidLastSave="{00000000-0000-0000-0000-000000000000}"/>
  <bookViews>
    <workbookView xWindow="-120" yWindow="-120" windowWidth="29040" windowHeight="15840" tabRatio="602" xr2:uid="{00000000-000D-0000-FFFF-FFFF00000000}"/>
  </bookViews>
  <sheets>
    <sheet name="New Ward Setup" sheetId="1" r:id="rId1"/>
    <sheet name="Web User form" sheetId="2" r:id="rId2"/>
  </sheets>
  <definedNames>
    <definedName name="Band" localSheetId="1">'Web User form'!$B$2:$B$95</definedName>
    <definedName name="Band">#REF!</definedName>
    <definedName name="Band_Point" localSheetId="1">'Web User form'!$A$2:$A$95</definedName>
    <definedName name="Band_Point">#REF!</definedName>
    <definedName name="Rate_Lookup" localSheetId="1">'Web User form'!$A$2:$N$65536</definedName>
    <definedName name="Rate_Lookup">#REF!</definedName>
    <definedName name="Region" localSheetId="1">'Web User form'!$D$1:$I$1</definedName>
    <definedName name="Region">#REF!</definedName>
    <definedName name="Trust_List" localSheetId="1">#REF!</definedName>
    <definedName name="Trust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AB37" i="2"/>
  <c r="AB35" i="2"/>
  <c r="AB33" i="2"/>
  <c r="AB31" i="2"/>
  <c r="AB29" i="2"/>
  <c r="AB27" i="2"/>
  <c r="AB25" i="2"/>
  <c r="AB23" i="2"/>
  <c r="AB21" i="2"/>
  <c r="AB19" i="2"/>
  <c r="AB17" i="2"/>
  <c r="AC37" i="2" l="1"/>
  <c r="AM37" i="2" s="1"/>
  <c r="AC35" i="2"/>
  <c r="AJ35" i="2" s="1"/>
  <c r="AC33" i="2"/>
  <c r="AC31" i="2"/>
  <c r="AD31" i="2" s="1"/>
  <c r="AC29" i="2"/>
  <c r="AM29" i="2" s="1"/>
  <c r="AC27" i="2"/>
  <c r="AJ27" i="2" s="1"/>
  <c r="AC25" i="2"/>
  <c r="AI25" i="2" s="1"/>
  <c r="AC23" i="2"/>
  <c r="AL23" i="2" s="1"/>
  <c r="AC21" i="2"/>
  <c r="AG21" i="2" s="1"/>
  <c r="AC19" i="2"/>
  <c r="AH19" i="2" s="1"/>
  <c r="AC17" i="2"/>
  <c r="I17" i="2"/>
  <c r="AF17" i="2" s="1"/>
  <c r="D12" i="2"/>
  <c r="I37" i="2"/>
  <c r="I35" i="2"/>
  <c r="I33" i="2"/>
  <c r="AF33" i="2" s="1"/>
  <c r="I31" i="2"/>
  <c r="I29" i="2"/>
  <c r="I27" i="2"/>
  <c r="I25" i="2"/>
  <c r="I23" i="2"/>
  <c r="AF23" i="2" s="1"/>
  <c r="I21" i="2"/>
  <c r="I19" i="2"/>
  <c r="AC46" i="2"/>
  <c r="AC44" i="2"/>
  <c r="AL35" i="2"/>
  <c r="AJ33" i="2"/>
  <c r="AL33" i="2"/>
  <c r="AJ23" i="2"/>
  <c r="AJ21" i="2"/>
  <c r="AL21" i="2"/>
  <c r="AL17" i="2"/>
  <c r="AN17" i="2"/>
  <c r="AM17" i="2"/>
  <c r="AK17" i="2"/>
  <c r="AJ17" i="2"/>
  <c r="AG23" i="2"/>
  <c r="AG33" i="2"/>
  <c r="AK33" i="2"/>
  <c r="AK37" i="2"/>
  <c r="AG17" i="2"/>
  <c r="AH17" i="2"/>
  <c r="AD21" i="2"/>
  <c r="AH23" i="2"/>
  <c r="AM23" i="2"/>
  <c r="AD25" i="2"/>
  <c r="AD33" i="2"/>
  <c r="AH33" i="2"/>
  <c r="AM33" i="2"/>
  <c r="AM35" i="2"/>
  <c r="AD17" i="2"/>
  <c r="AI17" i="2"/>
  <c r="AN21" i="2"/>
  <c r="AI33" i="2"/>
  <c r="AN33" i="2"/>
  <c r="AK21" i="2"/>
  <c r="T32" i="1"/>
  <c r="V10" i="1"/>
  <c r="U36" i="1"/>
  <c r="U34" i="1"/>
  <c r="U32" i="1"/>
  <c r="U42" i="1"/>
  <c r="T36" i="1"/>
  <c r="T34" i="1"/>
  <c r="S36" i="1"/>
  <c r="S34" i="1"/>
  <c r="S32" i="1"/>
  <c r="R36" i="1"/>
  <c r="R34" i="1"/>
  <c r="U41" i="1"/>
  <c r="R32" i="1"/>
  <c r="N37" i="1"/>
  <c r="L37" i="1"/>
  <c r="N35" i="1"/>
  <c r="L35" i="1"/>
  <c r="N33" i="1"/>
  <c r="L33" i="1"/>
  <c r="Q10" i="1"/>
  <c r="G17" i="2" s="1"/>
  <c r="AE17" i="2" s="1"/>
  <c r="V24" i="1"/>
  <c r="V23" i="1"/>
  <c r="V22" i="1"/>
  <c r="V21" i="1"/>
  <c r="V20" i="1"/>
  <c r="V19" i="1"/>
  <c r="V18" i="1"/>
  <c r="V17" i="1"/>
  <c r="V16" i="1"/>
  <c r="V15" i="1"/>
  <c r="V14" i="1"/>
  <c r="V13" i="1"/>
  <c r="V12" i="1"/>
  <c r="V11" i="1"/>
  <c r="Y10" i="1"/>
  <c r="X10" i="1"/>
  <c r="W10" i="1"/>
  <c r="Y9" i="1"/>
  <c r="X9" i="1"/>
  <c r="W9" i="1"/>
  <c r="V9" i="1"/>
  <c r="Y8" i="1"/>
  <c r="X8" i="1"/>
  <c r="W8" i="1"/>
  <c r="V8" i="1"/>
  <c r="AH29" i="2" l="1"/>
  <c r="AM27" i="2"/>
  <c r="AD35" i="2"/>
  <c r="AK19" i="2"/>
  <c r="AM19" i="2"/>
  <c r="AL27" i="2"/>
  <c r="AI31" i="2"/>
  <c r="AN25" i="2"/>
  <c r="AG25" i="2"/>
  <c r="AD27" i="2"/>
  <c r="AF25" i="2"/>
  <c r="AM25" i="2"/>
  <c r="AK25" i="2"/>
  <c r="AL25" i="2"/>
  <c r="AH25" i="2"/>
  <c r="AJ25" i="2"/>
  <c r="AK31" i="2"/>
  <c r="AI35" i="2"/>
  <c r="AG19" i="2"/>
  <c r="AK29" i="2"/>
  <c r="AF31" i="2"/>
  <c r="AI29" i="2"/>
  <c r="AM31" i="2"/>
  <c r="AG29" i="2"/>
  <c r="AL31" i="2"/>
  <c r="AG31" i="2"/>
  <c r="AH31" i="2"/>
  <c r="AL19" i="2"/>
  <c r="AJ31" i="2"/>
  <c r="AN29" i="2"/>
  <c r="AN31" i="2"/>
  <c r="AK35" i="2"/>
  <c r="AI21" i="2"/>
  <c r="AN37" i="2"/>
  <c r="AI37" i="2"/>
  <c r="AI27" i="2"/>
  <c r="AH37" i="2"/>
  <c r="AD37" i="2"/>
  <c r="AF21" i="2"/>
  <c r="AF37" i="2"/>
  <c r="AL37" i="2"/>
  <c r="AN23" i="2"/>
  <c r="AD29" i="2"/>
  <c r="AH21" i="2"/>
  <c r="AG37" i="2"/>
  <c r="AK27" i="2"/>
  <c r="AL29" i="2"/>
  <c r="AJ37" i="2"/>
  <c r="AJ29" i="2"/>
  <c r="AF29" i="2"/>
  <c r="AD23" i="2"/>
  <c r="AI23" i="2"/>
  <c r="AK23" i="2"/>
  <c r="AI19" i="2"/>
  <c r="AN35" i="2"/>
  <c r="AN27" i="2"/>
  <c r="AN19" i="2"/>
  <c r="AH35" i="2"/>
  <c r="AH27" i="2"/>
  <c r="AM21" i="2"/>
  <c r="AD19" i="2"/>
  <c r="AG35" i="2"/>
  <c r="AG27" i="2"/>
  <c r="AJ19" i="2"/>
  <c r="AF19" i="2"/>
  <c r="AF27" i="2"/>
  <c r="AF35" i="2"/>
  <c r="AO17" i="2"/>
  <c r="V25" i="1"/>
  <c r="G25" i="2"/>
  <c r="AE25" i="2" s="1"/>
  <c r="G35" i="2"/>
  <c r="AE35" i="2" s="1"/>
  <c r="G23" i="2"/>
  <c r="AE23" i="2" s="1"/>
  <c r="G33" i="2"/>
  <c r="AE33" i="2" s="1"/>
  <c r="AO33" i="2" s="1"/>
  <c r="G21" i="2"/>
  <c r="AE21" i="2" s="1"/>
  <c r="G31" i="2"/>
  <c r="AE31" i="2" s="1"/>
  <c r="G27" i="2"/>
  <c r="AE27" i="2" s="1"/>
  <c r="G37" i="2"/>
  <c r="AE37" i="2" s="1"/>
  <c r="G19" i="2"/>
  <c r="AE19" i="2" s="1"/>
  <c r="G29" i="2"/>
  <c r="AE29" i="2" s="1"/>
  <c r="AO37" i="2" l="1"/>
  <c r="AO25" i="2"/>
  <c r="AO31" i="2"/>
  <c r="AO23" i="2"/>
  <c r="AO29" i="2"/>
  <c r="AO35" i="2"/>
  <c r="AO27" i="2"/>
  <c r="AO19" i="2"/>
  <c r="AO21" i="2"/>
  <c r="AO39" i="2" l="1"/>
</calcChain>
</file>

<file path=xl/sharedStrings.xml><?xml version="1.0" encoding="utf-8"?>
<sst xmlns="http://schemas.openxmlformats.org/spreadsheetml/2006/main" count="189" uniqueCount="85">
  <si>
    <t>New Ward Setup Form</t>
  </si>
  <si>
    <t>This form is used to setup a new ward.  Please ensure that all relevant fields are completed before being sent to IT Paper Work.  Mandatory fields will appear in red if they are incomplete.  Failure to complete the mandatory fields will result in the form being returned to you for correct completion.</t>
  </si>
  <si>
    <t>Trust Name:</t>
  </si>
  <si>
    <t>Field</t>
  </si>
  <si>
    <t>Empty</t>
  </si>
  <si>
    <t>False with text</t>
  </si>
  <si>
    <t>True without text</t>
  </si>
  <si>
    <t>True with Text</t>
  </si>
  <si>
    <t xml:space="preserve">       Is a new Location required?</t>
  </si>
  <si>
    <t>Location Name:</t>
  </si>
  <si>
    <t>AFC Region:</t>
  </si>
  <si>
    <t>Vaccination Centre Project</t>
  </si>
  <si>
    <t>Existong Location Name (1):</t>
  </si>
  <si>
    <t>Ward Name:</t>
  </si>
  <si>
    <t>Basic</t>
  </si>
  <si>
    <t>Cost Code:</t>
  </si>
  <si>
    <t>Directorate Code:</t>
  </si>
  <si>
    <t>Existing Location Name:</t>
  </si>
  <si>
    <t>Address 2:</t>
  </si>
  <si>
    <t>Ward Type</t>
  </si>
  <si>
    <t>Address 1:</t>
  </si>
  <si>
    <t>Address 3:</t>
  </si>
  <si>
    <t>Post Code:</t>
  </si>
  <si>
    <t>Post Code</t>
  </si>
  <si>
    <t>Contact Person:</t>
  </si>
  <si>
    <t>Telephone Number</t>
  </si>
  <si>
    <t>Email Address:</t>
  </si>
  <si>
    <t>Ward Type:</t>
  </si>
  <si>
    <t>Telephone Number:</t>
  </si>
  <si>
    <t>Information Verified by:</t>
  </si>
  <si>
    <t>Position Held:</t>
  </si>
  <si>
    <t xml:space="preserve">       Are Agency Staff accepted on this Ward?</t>
  </si>
  <si>
    <t xml:space="preserve">       Can Agency Staff be booked via NHSP Online?</t>
  </si>
  <si>
    <t xml:space="preserve">       Is Senior Admin Authorisation required to request shifts?</t>
  </si>
  <si>
    <t xml:space="preserve">       Add Ward Shift times.</t>
  </si>
  <si>
    <t>Start Time</t>
  </si>
  <si>
    <t>End Time</t>
  </si>
  <si>
    <t>Shift</t>
  </si>
  <si>
    <t>true no filled</t>
  </si>
  <si>
    <t>False Unfilled</t>
  </si>
  <si>
    <t>-</t>
  </si>
  <si>
    <t>Authorised Signatory</t>
  </si>
  <si>
    <t>The Ward details provided are incomplete please complete the fields highlighted in red.</t>
  </si>
  <si>
    <t>Web User Form</t>
  </si>
  <si>
    <t xml:space="preserve">Please use the access level box and description directly below to determine the required level of access for the web users. They are arranged in order of most to least restrictive. </t>
  </si>
  <si>
    <t>Access Level</t>
  </si>
  <si>
    <t>Description</t>
  </si>
  <si>
    <t>Timesheet Authoriser</t>
  </si>
  <si>
    <t>NHS Trust Name:</t>
  </si>
  <si>
    <t>Action Required</t>
  </si>
  <si>
    <t>Contact Number</t>
  </si>
  <si>
    <t>Location</t>
  </si>
  <si>
    <t>Ward</t>
  </si>
  <si>
    <t>Access Type</t>
  </si>
  <si>
    <t>Web User Details</t>
  </si>
  <si>
    <t>Action</t>
  </si>
  <si>
    <t>Contact No</t>
  </si>
  <si>
    <t>Existing User</t>
  </si>
  <si>
    <t>Works at Trust</t>
  </si>
  <si>
    <t>New User First Name</t>
  </si>
  <si>
    <t>New User Surname</t>
  </si>
  <si>
    <t>NI Number</t>
  </si>
  <si>
    <t>Email Address</t>
  </si>
  <si>
    <t>User Selected</t>
  </si>
  <si>
    <t>Works at Trusts</t>
  </si>
  <si>
    <t>Web User ID</t>
  </si>
  <si>
    <t>First Name</t>
  </si>
  <si>
    <t>Last Name</t>
  </si>
  <si>
    <t>New User</t>
  </si>
  <si>
    <t>Name</t>
  </si>
  <si>
    <t>I understand that if I knowingly provide false information this may result in disciplinary action and I may be liable for prosecution and civil recovery proceedings.  I consent to the disclosure of information relating to bookings to and by the Trust, NHS Professionals and the NHS Counter Fraud and Security Management Service for the purpose of verification of this claim and the investigation, prevention, detection and prosecution of Fraud.</t>
  </si>
  <si>
    <t>Please be aware the data provided is incomplete, please ensure all rows highlighted in red are completed</t>
  </si>
  <si>
    <t>Access Level Restrictions Explained</t>
  </si>
  <si>
    <t>Users can view bookings for ward and authorise timesheets. No booking privileges granted.</t>
  </si>
  <si>
    <t>Ward View</t>
  </si>
  <si>
    <t>Users can only view bookings for ward. No administrations privileges granted.</t>
  </si>
  <si>
    <t>Ward Clerk</t>
  </si>
  <si>
    <t>Users can view, create, edit or delete bookings for ward. User can verify timesheets but cannot authorise.</t>
  </si>
  <si>
    <t>Ward Manager</t>
  </si>
  <si>
    <t>Users can view, create, edit or delete bookings for ward. Users can also authorise timesheets.</t>
  </si>
  <si>
    <t>Senior Admin</t>
  </si>
  <si>
    <t xml:space="preserve">Users can view, create, edit or delete bookings for ward and authorise timesheets.  Users can provide also provide 2nd Tier Authorisation.   </t>
  </si>
  <si>
    <r>
      <t xml:space="preserve">This form is used to add, modify and remove Web Users in relation to the new ward.  Please ensure that all relevant fields are completed before being sent to Product and Change Support team.  Mandatory fields will appear in red if they are incomplete.  Be aware of the disclosure at the bottom of the form.  Please ensure that when entering trust, location(s) and ward(s) fields, they are entered exactly how they appear on StaffBank.  Failure to complete the mandatory fields will result in the form being returned to you for correct completion.
Please ensure that all relevant fields are completed before being sent to Product and Change Support team.  Please be aware that </t>
    </r>
    <r>
      <rPr>
        <u/>
        <sz val="12"/>
        <color rgb="FFFF0000"/>
        <rFont val="Calibri"/>
        <family val="2"/>
      </rPr>
      <t>NI Numbers</t>
    </r>
    <r>
      <rPr>
        <sz val="12"/>
        <color indexed="30"/>
        <rFont val="Calibri"/>
        <family val="2"/>
      </rPr>
      <t xml:space="preserve"> are mandatory for Web User set up requests including amendment requests to existing web users. NI number is collected and utilised as a counter-fraud measure to ensure that if a Trust Authoriser, either is, or becomes, a registered bank member with NHS Professionals, this can be identified. Once identified, the two accounts are linked, to prevent Trust Authorisers from authorising from authorising their own time-sheets.
</t>
    </r>
    <r>
      <rPr>
        <b/>
        <i/>
        <sz val="12"/>
        <color rgb="FF0066CC"/>
        <rFont val="Calibri"/>
        <family val="2"/>
      </rPr>
      <t>The information on this form will be used to register you on NHS Professionals systems as a designated ‘Trust Authoriser’ (web user), to enable you to authorise shifts, make and verify booking requests.
The personal information you provide will be stored and processed in accordance with the Data Protection Act 2018. This act gives you the right to know what data we hold on you, how we use it, with whom we share it and for it to be accurate. 
Our lawful basis for processing your personal data is our legitimate interest. This also means you have the right (at any time) to request that we cease, or otherwise modify the processing of your personal data for the agreed purpose and that any personal data (that we are not otherwise required to retain by law or under contract with you) be erased/destroyed. We will not process your personal data for longer than is necessary for the agreed purpose.
Please note: Your National Insurance (NI) number is collected and utilised as a counter-fraud measure; the NI numbers are specifically used to ensure that if a Trust Authoriser, either is, or becomes, a registered bank member with NHS Professionals, this can be identified. Once identified, the two accounts are linked, to prevent Trust Authorisers from authorising their own time-sheets.
If you are only registered as a Trust authoriser, your NI number is not stored on our systems and is only used for the above counter-fraud check.
As it is not stored, should any additional wards be added to a Trust Authorisers profile, your NI number will be requested again as per the counter-fraud measure detailed above.</t>
    </r>
  </si>
  <si>
    <t>Ward Manager Roster Interface</t>
  </si>
  <si>
    <t>Users can not add new bookings however they can view, edit or delete bookings for ward. Users can also authorise timesheets.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</si>
</sst>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quot;£&quot;#,##0.00"/>
    <numFmt numFmtId="166" formatCode="hh:mm\ \-\ hh:mm"/>
  </numFmts>
  <fonts count="29" x14ac:knownFonts="1">
    <font>
      <sz val="11"/>
      <color theme="1"/>
      <name val="Calibri"/>
      <family val="2"/>
      <scheme val="minor"/>
    </font>
    <font>
      <sz val="22"/>
      <name val="Calibri"/>
      <family val="2"/>
    </font>
    <font>
      <sz val="16"/>
      <name val="Arial"/>
      <family val="2"/>
    </font>
    <font>
      <sz val="10"/>
      <name val="Arial"/>
      <family val="2"/>
    </font>
    <font>
      <sz val="12"/>
      <name val="Calibri"/>
      <family val="2"/>
    </font>
    <font>
      <b/>
      <i/>
      <sz val="12"/>
      <color indexed="30"/>
      <name val="Verdana"/>
      <family val="2"/>
    </font>
    <font>
      <sz val="12"/>
      <color indexed="17"/>
      <name val="Calibri"/>
      <family val="2"/>
    </font>
    <font>
      <sz val="9"/>
      <name val="Calibri"/>
      <family val="2"/>
    </font>
    <font>
      <sz val="9"/>
      <name val="Arial"/>
      <family val="2"/>
    </font>
    <font>
      <sz val="10"/>
      <color indexed="9"/>
      <name val="Calibri"/>
      <family val="2"/>
    </font>
    <font>
      <b/>
      <sz val="12"/>
      <name val="Calibri"/>
      <family val="2"/>
    </font>
    <font>
      <sz val="11.5"/>
      <name val="Calibri"/>
      <family val="2"/>
    </font>
    <font>
      <sz val="6"/>
      <name val="Calibri"/>
      <family val="2"/>
    </font>
    <font>
      <sz val="9"/>
      <color indexed="9"/>
      <name val="Arial"/>
      <family val="2"/>
    </font>
    <font>
      <sz val="14"/>
      <color indexed="30"/>
      <name val="Calibri"/>
      <family val="2"/>
    </font>
    <font>
      <sz val="11"/>
      <color indexed="30"/>
      <name val="Calibri"/>
      <family val="2"/>
    </font>
    <font>
      <sz val="12"/>
      <color indexed="9"/>
      <name val="Calibri"/>
      <family val="2"/>
    </font>
    <font>
      <sz val="7"/>
      <color indexed="9"/>
      <name val="Calibri"/>
      <family val="2"/>
    </font>
    <font>
      <sz val="10"/>
      <color indexed="9"/>
      <name val="Arial"/>
      <family val="2"/>
    </font>
    <font>
      <sz val="10"/>
      <name val="Calibri"/>
      <family val="2"/>
    </font>
    <font>
      <sz val="12"/>
      <color indexed="30"/>
      <name val="Calibri"/>
      <family val="2"/>
    </font>
    <font>
      <sz val="16"/>
      <color indexed="30"/>
      <name val="Arial"/>
      <family val="2"/>
    </font>
    <font>
      <sz val="11"/>
      <color rgb="FF9C0006"/>
      <name val="Calibri"/>
      <family val="2"/>
      <scheme val="minor"/>
    </font>
    <font>
      <sz val="11"/>
      <color rgb="FF006100"/>
      <name val="Calibri"/>
      <family val="2"/>
      <scheme val="minor"/>
    </font>
    <font>
      <sz val="12"/>
      <color theme="1"/>
      <name val="Calibri"/>
      <family val="2"/>
      <scheme val="minor"/>
    </font>
    <font>
      <u/>
      <sz val="11"/>
      <color theme="10"/>
      <name val="Calibri"/>
      <family val="2"/>
      <scheme val="minor"/>
    </font>
    <font>
      <sz val="7"/>
      <color rgb="FF0070C0"/>
      <name val="Calibri"/>
      <family val="2"/>
      <scheme val="minor"/>
    </font>
    <font>
      <u/>
      <sz val="12"/>
      <color rgb="FFFF0000"/>
      <name val="Calibri"/>
      <family val="2"/>
    </font>
    <font>
      <b/>
      <i/>
      <sz val="12"/>
      <color rgb="FF0066CC"/>
      <name val="Calibri"/>
      <family val="2"/>
    </font>
  </fonts>
  <fills count="5">
    <fill>
      <patternFill patternType="none"/>
    </fill>
    <fill>
      <patternFill patternType="gray125"/>
    </fill>
    <fill>
      <patternFill patternType="solid">
        <fgColor indexed="30"/>
        <bgColor indexed="64"/>
      </patternFill>
    </fill>
    <fill>
      <patternFill patternType="solid">
        <fgColor rgb="FFFFC7CE"/>
      </patternFill>
    </fill>
    <fill>
      <patternFill patternType="solid">
        <fgColor rgb="FFC6EFCE"/>
      </patternFill>
    </fill>
  </fills>
  <borders count="28">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diagonal/>
    </border>
    <border>
      <left/>
      <right/>
      <top style="thin">
        <color indexed="22"/>
      </top>
      <bottom/>
      <diagonal/>
    </border>
    <border>
      <left/>
      <right style="thin">
        <color indexed="22"/>
      </right>
      <top style="thin">
        <color indexed="22"/>
      </top>
      <bottom/>
      <diagonal/>
    </border>
    <border>
      <left/>
      <right style="thin">
        <color indexed="22"/>
      </right>
      <top/>
      <bottom/>
      <diagonal/>
    </border>
    <border>
      <left/>
      <right style="thin">
        <color indexed="55"/>
      </right>
      <top/>
      <bottom/>
      <diagonal/>
    </border>
    <border>
      <left style="thin">
        <color indexed="22"/>
      </left>
      <right/>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dashed">
        <color indexed="51"/>
      </left>
      <right style="dashed">
        <color indexed="51"/>
      </right>
      <top style="dashed">
        <color indexed="51"/>
      </top>
      <bottom style="dashed">
        <color indexed="51"/>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22"/>
      </top>
      <bottom/>
      <diagonal/>
    </border>
  </borders>
  <cellStyleXfs count="5">
    <xf numFmtId="0" fontId="0" fillId="0" borderId="0"/>
    <xf numFmtId="0" fontId="22" fillId="3" borderId="0" applyNumberFormat="0" applyBorder="0" applyAlignment="0" applyProtection="0"/>
    <xf numFmtId="0" fontId="23" fillId="4" borderId="0" applyNumberFormat="0" applyBorder="0" applyAlignment="0" applyProtection="0"/>
    <xf numFmtId="0" fontId="3" fillId="0" borderId="0"/>
    <xf numFmtId="0" fontId="25" fillId="0" borderId="0" applyNumberFormat="0" applyFill="0" applyBorder="0" applyAlignment="0" applyProtection="0"/>
  </cellStyleXfs>
  <cellXfs count="112">
    <xf numFmtId="0" fontId="0" fillId="0" borderId="0" xfId="0"/>
    <xf numFmtId="0" fontId="1" fillId="0" borderId="2" xfId="0" applyFont="1" applyBorder="1"/>
    <xf numFmtId="0" fontId="1" fillId="0" borderId="3" xfId="0" applyFont="1" applyBorder="1"/>
    <xf numFmtId="0" fontId="0" fillId="0" borderId="4" xfId="0" applyBorder="1"/>
    <xf numFmtId="0" fontId="2" fillId="0" borderId="3" xfId="0" applyFont="1" applyBorder="1" applyAlignment="1">
      <alignment horizontal="left"/>
    </xf>
    <xf numFmtId="0" fontId="2" fillId="0" borderId="4" xfId="0" applyFont="1" applyBorder="1" applyAlignment="1">
      <alignment horizontal="left"/>
    </xf>
    <xf numFmtId="0" fontId="3" fillId="0" borderId="0" xfId="0" applyFont="1"/>
    <xf numFmtId="0" fontId="0" fillId="0" borderId="5" xfId="0" applyBorder="1"/>
    <xf numFmtId="0" fontId="0" fillId="0" borderId="6" xfId="0" applyBorder="1"/>
    <xf numFmtId="0" fontId="0" fillId="0" borderId="7" xfId="0" applyBorder="1"/>
    <xf numFmtId="0" fontId="4" fillId="0" borderId="0" xfId="0" applyFont="1"/>
    <xf numFmtId="0" fontId="23" fillId="4" borderId="0" xfId="2"/>
    <xf numFmtId="0" fontId="23" fillId="4" borderId="0" xfId="2" applyBorder="1"/>
    <xf numFmtId="0" fontId="5" fillId="0" borderId="0" xfId="0" applyFont="1"/>
    <xf numFmtId="0" fontId="22" fillId="3" borderId="0" xfId="1"/>
    <xf numFmtId="0" fontId="6" fillId="4" borderId="0" xfId="2" applyFont="1"/>
    <xf numFmtId="164" fontId="4" fillId="0" borderId="0" xfId="0" applyNumberFormat="1" applyFont="1" applyAlignment="1">
      <alignment horizontal="center"/>
    </xf>
    <xf numFmtId="0" fontId="4" fillId="0" borderId="0" xfId="0" applyFont="1" applyAlignment="1">
      <alignment horizontal="left"/>
    </xf>
    <xf numFmtId="0" fontId="7" fillId="0" borderId="0" xfId="0" applyFont="1"/>
    <xf numFmtId="0" fontId="8" fillId="0" borderId="0" xfId="0" applyFont="1"/>
    <xf numFmtId="0" fontId="9" fillId="0" borderId="0" xfId="0" applyFont="1"/>
    <xf numFmtId="0" fontId="10" fillId="0" borderId="0" xfId="0" applyFont="1" applyAlignment="1">
      <alignment horizontal="left"/>
    </xf>
    <xf numFmtId="0" fontId="0" fillId="0" borderId="3" xfId="0" applyBorder="1"/>
    <xf numFmtId="0" fontId="0" fillId="0" borderId="8" xfId="0" applyBorder="1"/>
    <xf numFmtId="0" fontId="11" fillId="0" borderId="9" xfId="0" applyFont="1" applyBorder="1"/>
    <xf numFmtId="0" fontId="3" fillId="0" borderId="9" xfId="0" applyFont="1" applyBorder="1"/>
    <xf numFmtId="0" fontId="0" fillId="0" borderId="9" xfId="0" applyBorder="1"/>
    <xf numFmtId="0" fontId="0" fillId="0" borderId="10" xfId="0" applyBorder="1"/>
    <xf numFmtId="0" fontId="12" fillId="0" borderId="0" xfId="0" applyFont="1"/>
    <xf numFmtId="165" fontId="4" fillId="0" borderId="0" xfId="0" applyNumberFormat="1" applyFont="1" applyAlignment="1">
      <alignment horizontal="center"/>
    </xf>
    <xf numFmtId="0" fontId="3" fillId="0" borderId="0" xfId="3"/>
    <xf numFmtId="20" fontId="13" fillId="0" borderId="0" xfId="0" applyNumberFormat="1" applyFont="1" applyAlignment="1">
      <alignment horizontal="center" vertical="center"/>
    </xf>
    <xf numFmtId="166" fontId="13" fillId="0" borderId="0" xfId="0" applyNumberFormat="1" applyFont="1" applyAlignment="1">
      <alignment horizontal="center" vertical="center"/>
    </xf>
    <xf numFmtId="20" fontId="8" fillId="0" borderId="11" xfId="0" applyNumberFormat="1" applyFont="1" applyBorder="1" applyAlignment="1">
      <alignment horizontal="center" vertical="center"/>
    </xf>
    <xf numFmtId="0" fontId="3" fillId="0" borderId="0" xfId="3" applyAlignment="1">
      <alignment horizontal="left"/>
    </xf>
    <xf numFmtId="0" fontId="13" fillId="0" borderId="0" xfId="0" applyFont="1"/>
    <xf numFmtId="0" fontId="22" fillId="3" borderId="0" xfId="1" applyAlignment="1">
      <alignment horizontal="left"/>
    </xf>
    <xf numFmtId="0" fontId="1" fillId="0" borderId="0" xfId="0" applyFont="1"/>
    <xf numFmtId="0" fontId="4" fillId="0" borderId="0" xfId="0" applyFont="1" applyAlignment="1">
      <alignment horizontal="center"/>
    </xf>
    <xf numFmtId="0" fontId="2" fillId="0" borderId="0" xfId="0" applyFont="1" applyAlignment="1">
      <alignment horizontal="left"/>
    </xf>
    <xf numFmtId="0" fontId="14" fillId="0" borderId="0" xfId="3" applyFont="1" applyAlignment="1">
      <alignment vertical="top" wrapText="1"/>
    </xf>
    <xf numFmtId="0" fontId="1" fillId="0" borderId="7" xfId="0" applyFont="1" applyBorder="1"/>
    <xf numFmtId="0" fontId="1" fillId="0" borderId="0" xfId="3" applyFont="1"/>
    <xf numFmtId="0" fontId="2" fillId="0" borderId="0" xfId="3" applyFont="1" applyAlignment="1">
      <alignment horizontal="left"/>
    </xf>
    <xf numFmtId="0" fontId="16" fillId="2" borderId="0" xfId="0" applyFont="1" applyFill="1" applyAlignment="1">
      <alignment horizontal="center" vertical="center"/>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0" xfId="3" applyFont="1"/>
    <xf numFmtId="0" fontId="17" fillId="0" borderId="0" xfId="3" applyFont="1" applyAlignment="1">
      <alignment horizontal="center" vertical="center"/>
    </xf>
    <xf numFmtId="0" fontId="18" fillId="0" borderId="0" xfId="3" applyFont="1"/>
    <xf numFmtId="0" fontId="19" fillId="0" borderId="0" xfId="3" applyFont="1" applyAlignment="1">
      <alignment horizontal="center" vertical="center"/>
    </xf>
    <xf numFmtId="0" fontId="4" fillId="0" borderId="1" xfId="3" applyFont="1" applyBorder="1" applyAlignment="1">
      <alignment horizontal="center"/>
    </xf>
    <xf numFmtId="0" fontId="10" fillId="0" borderId="0" xfId="3" applyFont="1" applyAlignment="1">
      <alignment horizontal="left"/>
    </xf>
    <xf numFmtId="0" fontId="21" fillId="0" borderId="0" xfId="0" applyFont="1" applyAlignment="1">
      <alignment horizontal="left"/>
    </xf>
    <xf numFmtId="0" fontId="24" fillId="0" borderId="0" xfId="0" applyFont="1"/>
    <xf numFmtId="0" fontId="0" fillId="0" borderId="0" xfId="0" applyAlignment="1">
      <alignment vertical="center"/>
    </xf>
    <xf numFmtId="0" fontId="4" fillId="0" borderId="0" xfId="3" applyFont="1" applyAlignment="1">
      <alignment horizontal="center"/>
    </xf>
    <xf numFmtId="0" fontId="16" fillId="2" borderId="0" xfId="3" applyFont="1" applyFill="1" applyAlignment="1">
      <alignment horizontal="center"/>
    </xf>
    <xf numFmtId="0" fontId="20" fillId="0" borderId="0" xfId="0" applyFont="1" applyAlignment="1">
      <alignment horizontal="left" vertical="top" wrapText="1"/>
    </xf>
    <xf numFmtId="0" fontId="1" fillId="0" borderId="19" xfId="3" applyFont="1" applyBorder="1"/>
    <xf numFmtId="0" fontId="1" fillId="0" borderId="20" xfId="3" applyFont="1" applyBorder="1"/>
    <xf numFmtId="0" fontId="4" fillId="0" borderId="1" xfId="3" applyFont="1" applyBorder="1" applyAlignment="1">
      <alignment horizontal="center" vertical="center"/>
    </xf>
    <xf numFmtId="165" fontId="4" fillId="0" borderId="1" xfId="3" applyNumberFormat="1" applyFont="1" applyBorder="1" applyAlignment="1">
      <alignment horizontal="center"/>
    </xf>
    <xf numFmtId="0" fontId="3" fillId="0" borderId="3" xfId="3" applyBorder="1"/>
    <xf numFmtId="0" fontId="2" fillId="0" borderId="20" xfId="3" applyFont="1" applyBorder="1" applyAlignment="1">
      <alignment horizontal="left"/>
    </xf>
    <xf numFmtId="0" fontId="3" fillId="0" borderId="20" xfId="3" applyBorder="1"/>
    <xf numFmtId="0" fontId="2" fillId="0" borderId="21" xfId="3" applyFont="1" applyBorder="1" applyAlignment="1">
      <alignment horizontal="left"/>
    </xf>
    <xf numFmtId="0" fontId="1" fillId="0" borderId="22" xfId="3" applyFont="1" applyBorder="1"/>
    <xf numFmtId="0" fontId="0" fillId="0" borderId="23" xfId="0" applyBorder="1"/>
    <xf numFmtId="0" fontId="20" fillId="0" borderId="22" xfId="0" applyFont="1" applyBorder="1" applyAlignment="1">
      <alignment horizontal="left" vertical="top" wrapText="1"/>
    </xf>
    <xf numFmtId="0" fontId="3" fillId="0" borderId="22" xfId="3" applyBorder="1"/>
    <xf numFmtId="0" fontId="3" fillId="0" borderId="0" xfId="3" applyAlignment="1">
      <alignment horizontal="center"/>
    </xf>
    <xf numFmtId="0" fontId="26" fillId="0" borderId="0" xfId="3" applyFont="1" applyAlignment="1">
      <alignment horizontal="center" vertical="center"/>
    </xf>
    <xf numFmtId="0" fontId="3" fillId="0" borderId="23" xfId="3" applyBorder="1"/>
    <xf numFmtId="0" fontId="3" fillId="0" borderId="24" xfId="3" applyBorder="1"/>
    <xf numFmtId="0" fontId="3" fillId="0" borderId="25" xfId="3" applyBorder="1"/>
    <xf numFmtId="0" fontId="3" fillId="0" borderId="26" xfId="3" applyBorder="1"/>
    <xf numFmtId="0" fontId="3" fillId="0" borderId="27" xfId="3" applyBorder="1"/>
    <xf numFmtId="0" fontId="4" fillId="0" borderId="0" xfId="0" applyFont="1" applyAlignment="1">
      <alignment horizontal="center" vertical="center"/>
    </xf>
    <xf numFmtId="0" fontId="15" fillId="0" borderId="0" xfId="0" applyFont="1"/>
    <xf numFmtId="0" fontId="16" fillId="0" borderId="1" xfId="3" applyFont="1" applyBorder="1" applyAlignment="1">
      <alignment horizontal="center"/>
    </xf>
    <xf numFmtId="0" fontId="9" fillId="0" borderId="0" xfId="3" applyFont="1" applyAlignment="1">
      <alignment horizontal="center" vertical="center"/>
    </xf>
    <xf numFmtId="0" fontId="7" fillId="0" borderId="1" xfId="3" applyFont="1" applyBorder="1" applyAlignment="1">
      <alignment horizontal="left" vertical="center"/>
    </xf>
    <xf numFmtId="0" fontId="9" fillId="0" borderId="0" xfId="3" applyFont="1" applyAlignment="1">
      <alignment horizontal="left" vertical="center"/>
    </xf>
    <xf numFmtId="0" fontId="15" fillId="0" borderId="7" xfId="3" applyFont="1" applyBorder="1" applyAlignment="1">
      <alignment horizontal="left" vertical="top" wrapText="1"/>
    </xf>
    <xf numFmtId="0" fontId="15" fillId="0" borderId="0" xfId="3" applyFont="1" applyAlignment="1">
      <alignment horizontal="left" vertical="top" wrapText="1"/>
    </xf>
    <xf numFmtId="0" fontId="15" fillId="0" borderId="5" xfId="3" applyFont="1" applyBorder="1" applyAlignment="1">
      <alignment horizontal="left" vertical="top"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10" fillId="0" borderId="0" xfId="0" applyFont="1" applyAlignment="1">
      <alignment horizontal="center" wrapText="1"/>
    </xf>
    <xf numFmtId="0" fontId="4" fillId="0" borderId="0" xfId="0" applyFont="1" applyAlignment="1">
      <alignment horizontal="center"/>
    </xf>
    <xf numFmtId="0" fontId="0" fillId="0" borderId="0" xfId="0"/>
    <xf numFmtId="0" fontId="4" fillId="0" borderId="14" xfId="0" applyFont="1" applyBorder="1" applyAlignment="1">
      <alignment horizontal="center" wrapText="1"/>
    </xf>
    <xf numFmtId="0" fontId="25" fillId="0" borderId="14" xfId="4" applyBorder="1" applyAlignment="1">
      <alignment horizontal="center"/>
    </xf>
    <xf numFmtId="0" fontId="4" fillId="0" borderId="0" xfId="0" applyFont="1" applyAlignment="1">
      <alignment horizontal="center" vertical="center"/>
    </xf>
    <xf numFmtId="0" fontId="20" fillId="0" borderId="22" xfId="3" applyFont="1" applyBorder="1" applyAlignment="1">
      <alignment horizontal="left" vertical="top" wrapText="1"/>
    </xf>
    <xf numFmtId="0" fontId="20" fillId="0" borderId="0" xfId="3" applyFont="1" applyAlignment="1">
      <alignment horizontal="left" vertical="top" wrapText="1"/>
    </xf>
    <xf numFmtId="0" fontId="0" fillId="0" borderId="0" xfId="0" applyAlignment="1">
      <alignment wrapText="1"/>
    </xf>
    <xf numFmtId="0" fontId="19" fillId="0" borderId="0" xfId="3" applyFont="1" applyAlignment="1">
      <alignment horizontal="left" vertical="center" wrapText="1"/>
    </xf>
    <xf numFmtId="0" fontId="0" fillId="0" borderId="0" xfId="0" applyAlignment="1">
      <alignment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0" fontId="4" fillId="0" borderId="14" xfId="3" applyFont="1" applyBorder="1" applyAlignment="1">
      <alignment horizontal="center"/>
    </xf>
    <xf numFmtId="0" fontId="4" fillId="0" borderId="16" xfId="3" applyFont="1" applyBorder="1" applyAlignment="1">
      <alignment horizontal="center"/>
    </xf>
    <xf numFmtId="0" fontId="4" fillId="0" borderId="15" xfId="3" applyFont="1" applyBorder="1" applyAlignment="1">
      <alignment horizontal="center"/>
    </xf>
    <xf numFmtId="0" fontId="4" fillId="0" borderId="0" xfId="3" applyFont="1" applyAlignment="1">
      <alignment horizontal="center"/>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0" fillId="0" borderId="22" xfId="0" applyFont="1" applyBorder="1" applyAlignment="1">
      <alignment horizontal="left" vertical="top" wrapText="1"/>
    </xf>
    <xf numFmtId="0" fontId="20" fillId="0" borderId="0" xfId="0" applyFont="1" applyAlignment="1">
      <alignment horizontal="left" vertical="top" wrapText="1"/>
    </xf>
  </cellXfs>
  <cellStyles count="5">
    <cellStyle name="Bad" xfId="1" builtinId="27"/>
    <cellStyle name="Good" xfId="2" builtinId="26"/>
    <cellStyle name="Hyperlink" xfId="4" builtinId="8"/>
    <cellStyle name="Normal" xfId="0" builtinId="0"/>
    <cellStyle name="Normal 2" xfId="3" xr:uid="{00000000-0005-0000-0000-000004000000}"/>
  </cellStyles>
  <dxfs count="339">
    <dxf>
      <border>
        <left style="dashed">
          <color rgb="FFFF0000"/>
        </left>
        <right style="dashed">
          <color rgb="FFFF0000"/>
        </right>
        <top style="dashed">
          <color rgb="FFFF0000"/>
        </top>
        <bottom style="dashed">
          <color rgb="FFFF0000"/>
        </bottom>
      </border>
    </dxf>
    <dxf>
      <font>
        <color auto="1"/>
      </font>
    </dxf>
    <dxf>
      <font>
        <color theme="3" tint="0.39994506668294322"/>
      </font>
    </dxf>
    <dxf>
      <font>
        <color auto="1"/>
      </font>
    </dxf>
    <dxf>
      <border>
        <left style="dashed">
          <color rgb="FFFF0000"/>
        </left>
        <right style="dashed">
          <color rgb="FFFF0000"/>
        </right>
        <top style="dashed">
          <color rgb="FFFF0000"/>
        </top>
        <bottom style="dashed">
          <color rgb="FFFF0000"/>
        </bottom>
      </border>
    </dxf>
    <dxf>
      <font>
        <color theme="3" tint="0.39994506668294322"/>
      </font>
    </dxf>
    <dxf>
      <font>
        <color auto="1"/>
      </font>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auto="1"/>
      </font>
    </dxf>
    <dxf>
      <font>
        <color theme="3" tint="0.39994506668294322"/>
      </font>
    </dxf>
    <dxf>
      <font>
        <color auto="1"/>
      </font>
    </dxf>
    <dxf>
      <border>
        <left style="dashed">
          <color rgb="FFFF0000"/>
        </left>
        <right style="dashed">
          <color rgb="FFFF0000"/>
        </right>
        <top style="dashed">
          <color rgb="FFFF0000"/>
        </top>
        <bottom style="dashed">
          <color rgb="FFFF0000"/>
        </bottom>
      </border>
    </dxf>
    <dxf>
      <font>
        <color theme="3" tint="0.39994506668294322"/>
      </font>
    </dxf>
    <dxf>
      <font>
        <color auto="1"/>
      </font>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auto="1"/>
      </font>
    </dxf>
    <dxf>
      <font>
        <color theme="3" tint="0.39994506668294322"/>
      </font>
    </dxf>
    <dxf>
      <border>
        <left style="dashed">
          <color rgb="FFFF0000"/>
        </left>
        <right style="dashed">
          <color rgb="FFFF0000"/>
        </right>
        <top style="dashed">
          <color rgb="FFFF0000"/>
        </top>
        <bottom style="dashed">
          <color rgb="FFFF0000"/>
        </bottom>
      </border>
    </dxf>
    <dxf>
      <font>
        <color auto="1"/>
      </font>
    </dxf>
    <dxf>
      <font>
        <color theme="3" tint="0.39994506668294322"/>
      </font>
    </dxf>
    <dxf>
      <font>
        <color auto="1"/>
      </font>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auto="1"/>
      </font>
    </dxf>
    <dxf>
      <font>
        <color theme="3" tint="0.39994506668294322"/>
      </font>
    </dxf>
    <dxf>
      <font>
        <color auto="1"/>
      </font>
    </dxf>
    <dxf>
      <border>
        <left style="dashed">
          <color rgb="FFFF0000"/>
        </left>
        <right style="dashed">
          <color rgb="FFFF0000"/>
        </right>
        <top style="dashed">
          <color rgb="FFFF0000"/>
        </top>
        <bottom style="dashed">
          <color rgb="FFFF0000"/>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font>
        <color theme="0" tint="-0.24994659260841701"/>
      </font>
      <fill>
        <patternFill>
          <bgColor theme="0" tint="-0.24994659260841701"/>
        </patternFill>
      </fill>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thin">
          <color theme="0" tint="-0.24994659260841701"/>
        </left>
        <right style="thin">
          <color theme="0" tint="-0.24994659260841701"/>
        </right>
        <top style="thin">
          <color theme="0" tint="-0.24994659260841701"/>
        </top>
        <bottom style="thin">
          <color theme="0" tint="-0.24994659260841701"/>
        </bottom>
      </border>
    </dxf>
    <dxf>
      <font>
        <color theme="0" tint="-0.24994659260841701"/>
      </font>
      <fill>
        <patternFill>
          <bgColor theme="0" tint="-0.24994659260841701"/>
        </patternFill>
      </fill>
    </dxf>
    <dxf>
      <font>
        <color theme="3" tint="0.39994506668294322"/>
      </font>
    </dxf>
    <dxf>
      <border>
        <left style="dashed">
          <color rgb="FFFF0000"/>
        </left>
        <right style="dashed">
          <color rgb="FFFF0000"/>
        </right>
        <top style="dashed">
          <color rgb="FFFF0000"/>
        </top>
        <bottom style="dashed">
          <color rgb="FFFF0000"/>
        </bottom>
      </border>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3" tint="0.39994506668294322"/>
      </font>
    </dxf>
    <dxf>
      <font>
        <color theme="0" tint="-0.24994659260841701"/>
      </font>
      <fill>
        <patternFill>
          <bgColor theme="0" tint="-0.24994659260841701"/>
        </patternFill>
      </fill>
    </dxf>
    <dxf>
      <border>
        <left style="thin">
          <color theme="0" tint="-0.24994659260841701"/>
        </left>
        <right style="thin">
          <color theme="0" tint="-0.24994659260841701"/>
        </right>
        <top style="thin">
          <color theme="0" tint="-0.24994659260841701"/>
        </top>
        <bottom style="thin">
          <color theme="0" tint="-0.24994659260841701"/>
        </bottom>
      </border>
    </dxf>
    <dxf>
      <border>
        <left style="dashed">
          <color rgb="FFFF0000"/>
        </left>
        <right style="dashed">
          <color rgb="FFFF0000"/>
        </right>
        <top style="dashed">
          <color rgb="FFFF0000"/>
        </top>
        <bottom style="dashed">
          <color rgb="FFFF0000"/>
        </bottom>
      </border>
    </dxf>
    <dxf>
      <font>
        <color theme="3" tint="0.39994506668294322"/>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auto="1"/>
      </font>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thin">
          <color rgb="FFFF0000"/>
        </left>
        <right style="thin">
          <color rgb="FFFF0000"/>
        </right>
        <top style="thin">
          <color rgb="FFFF0000"/>
        </top>
        <bottom style="thin">
          <color rgb="FFFF0000"/>
        </bottom>
      </border>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font>
        <color auto="1"/>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thin">
          <color rgb="FFFFC000"/>
        </left>
        <right style="thin">
          <color rgb="FFFFC000"/>
        </right>
        <top style="thin">
          <color rgb="FFFFC000"/>
        </top>
        <bottom style="thin">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border>
        <left style="dashed">
          <color rgb="FFFFC000"/>
        </left>
        <right style="dashed">
          <color rgb="FFFFC000"/>
        </right>
        <top style="dashed">
          <color rgb="FFFFC000"/>
        </top>
        <bottom style="dashed">
          <color rgb="FFFFC000"/>
        </bottom>
      </border>
    </dxf>
    <dxf>
      <font>
        <color theme="0"/>
      </font>
    </dxf>
    <dxf>
      <border>
        <left style="dashed">
          <color rgb="FFFF0000"/>
        </left>
        <right style="dashed">
          <color rgb="FFFF0000"/>
        </right>
        <top style="dashed">
          <color rgb="FFFF0000"/>
        </top>
        <bottom style="dashed">
          <color rgb="FFFF0000"/>
        </bottom>
      </border>
    </dxf>
    <dxf>
      <font>
        <color rgb="FFFF0000"/>
      </font>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theme="0"/>
      </font>
      <fill>
        <patternFill>
          <bgColor rgb="FFFF0000"/>
        </patternFill>
      </fill>
    </dxf>
    <dxf>
      <font>
        <color theme="0"/>
      </font>
      <fill>
        <patternFill>
          <bgColor rgb="FF00B050"/>
        </patternFill>
      </fill>
    </dxf>
    <dxf>
      <font>
        <color theme="0"/>
      </font>
      <fill>
        <patternFill>
          <bgColor rgb="FFFF0000"/>
        </patternFill>
      </fill>
    </dxf>
    <dxf>
      <font>
        <color theme="0"/>
      </font>
      <fill>
        <patternFill>
          <bgColor rgb="FF00B050"/>
        </patternFill>
      </fill>
    </dxf>
    <dxf>
      <font>
        <color theme="0"/>
      </font>
      <fill>
        <patternFill>
          <bgColor rgb="FF00B050"/>
        </patternFill>
      </fill>
    </dxf>
    <dxf>
      <font>
        <color theme="0"/>
      </font>
      <fill>
        <patternFill>
          <bgColor rgb="FFFF0000"/>
        </patternFill>
      </fill>
    </dxf>
    <dxf>
      <font>
        <color indexed="9"/>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theme="0"/>
      </font>
      <fill>
        <patternFill>
          <bgColor theme="3" tint="0.59996337778862885"/>
        </patternFill>
      </fill>
    </dxf>
    <dxf>
      <font>
        <color theme="0"/>
      </font>
      <fill>
        <patternFill>
          <bgColor theme="3" tint="0.59996337778862885"/>
        </patternFill>
      </fill>
    </dxf>
    <dxf>
      <font>
        <color theme="0"/>
      </font>
      <fill>
        <patternFill>
          <bgColor theme="3" tint="0.59996337778862885"/>
        </patternFill>
      </fill>
    </dxf>
    <dxf>
      <border>
        <left style="thin">
          <color theme="0" tint="-0.14996795556505021"/>
        </left>
        <right style="thin">
          <color theme="0" tint="-0.14996795556505021"/>
        </right>
        <top style="thin">
          <color theme="0" tint="-0.14996795556505021"/>
        </top>
        <bottom style="thin">
          <color theme="0" tint="-0.14996795556505021"/>
        </bottom>
      </border>
    </dxf>
    <dxf>
      <font>
        <color auto="1"/>
      </font>
      <border>
        <left style="dashed">
          <color rgb="FFFF0000"/>
        </left>
        <right style="dashed">
          <color rgb="FFFF0000"/>
        </right>
        <top style="dashed">
          <color rgb="FFFF0000"/>
        </top>
        <bottom style="dashed">
          <color rgb="FFFF0000"/>
        </bottom>
      </border>
    </dxf>
    <dxf>
      <font>
        <color theme="0"/>
      </font>
      <border>
        <left/>
        <right/>
        <top/>
        <bottom/>
      </border>
    </dxf>
    <dxf>
      <font>
        <color auto="1"/>
      </font>
      <border>
        <left style="dashed">
          <color rgb="FFFF0000"/>
        </left>
        <right style="dashed">
          <color rgb="FFFF0000"/>
        </right>
        <top style="dashed">
          <color rgb="FFFF0000"/>
        </top>
        <bottom style="dashed">
          <color rgb="FFFF0000"/>
        </bottom>
      </border>
    </dxf>
    <dxf>
      <font>
        <color theme="0"/>
      </font>
      <border>
        <left/>
        <right/>
        <top/>
        <bottom/>
      </border>
    </dxf>
    <dxf>
      <border>
        <left style="thin">
          <color theme="0" tint="-0.14996795556505021"/>
        </left>
        <right style="thin">
          <color theme="0" tint="-0.14996795556505021"/>
        </right>
        <top style="thin">
          <color theme="0" tint="-0.14996795556505021"/>
        </top>
        <bottom style="thin">
          <color theme="0" tint="-0.14996795556505021"/>
        </bottom>
      </border>
    </dxf>
    <dxf>
      <font>
        <color auto="1"/>
      </font>
      <border>
        <left style="dashed">
          <color rgb="FFFF0000"/>
        </left>
        <right style="dashed">
          <color rgb="FFFF0000"/>
        </right>
        <top style="dashed">
          <color rgb="FFFF0000"/>
        </top>
        <bottom style="dashed">
          <color rgb="FFFF0000"/>
        </bottom>
      </border>
    </dxf>
    <dxf>
      <font>
        <color theme="0"/>
      </font>
      <border>
        <left/>
        <right/>
        <top/>
        <bottom/>
      </border>
    </dxf>
    <dxf>
      <border>
        <left style="thin">
          <color theme="0" tint="-0.14996795556505021"/>
        </left>
        <right style="thin">
          <color theme="0" tint="-0.14996795556505021"/>
        </right>
        <top style="thin">
          <color theme="0" tint="-0.14996795556505021"/>
        </top>
        <bottom style="thin">
          <color theme="0" tint="-0.14996795556505021"/>
        </bottom>
      </border>
    </dxf>
    <dxf>
      <font>
        <color theme="0"/>
      </font>
      <border>
        <left/>
        <right/>
        <top/>
        <bottom/>
      </border>
    </dxf>
    <dxf>
      <border>
        <left style="thin">
          <color theme="0" tint="-0.14996795556505021"/>
        </left>
        <right style="thin">
          <color theme="0" tint="-0.14996795556505021"/>
        </right>
        <top style="thin">
          <color theme="0" tint="-0.14996795556505021"/>
        </top>
        <bottom style="thin">
          <color theme="0" tint="-0.14996795556505021"/>
        </bottom>
      </border>
    </dxf>
    <dxf>
      <font>
        <color theme="0"/>
      </font>
      <border>
        <left/>
        <right/>
        <top/>
        <bottom/>
      </border>
    </dxf>
    <dxf>
      <border>
        <left style="thin">
          <color theme="0" tint="-0.14996795556505021"/>
        </left>
        <right style="thin">
          <color theme="0" tint="-0.14996795556505021"/>
        </right>
        <top style="thin">
          <color theme="0" tint="-0.14996795556505021"/>
        </top>
        <bottom style="thin">
          <color theme="0" tint="-0.14996795556505021"/>
        </bottom>
      </border>
    </dxf>
    <dxf>
      <font>
        <color theme="0"/>
      </font>
      <border>
        <left/>
        <right/>
        <top/>
        <bottom/>
      </border>
    </dxf>
    <dxf>
      <border>
        <left style="thin">
          <color theme="0" tint="-0.14996795556505021"/>
        </left>
        <right style="thin">
          <color theme="0" tint="-0.14996795556505021"/>
        </right>
        <top style="thin">
          <color theme="0" tint="-0.14996795556505021"/>
        </top>
        <bottom style="thin">
          <color theme="0" tint="-0.14996795556505021"/>
        </bottom>
      </border>
    </dxf>
    <dxf>
      <font>
        <color theme="0"/>
      </font>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border>
        <left style="dashed">
          <color rgb="FFFF0000"/>
        </left>
        <right style="dashed">
          <color rgb="FFFF0000"/>
        </right>
        <top style="dashed">
          <color rgb="FFFF0000"/>
        </top>
        <bottom style="dashed">
          <color rgb="FFFF0000"/>
        </bottom>
      </border>
    </dxf>
    <dxf>
      <font>
        <color indexed="9"/>
      </font>
      <border>
        <left/>
        <right/>
        <top/>
        <bottom/>
      </border>
    </dxf>
    <dxf>
      <font>
        <color indexed="9"/>
      </font>
      <border>
        <left/>
        <right/>
        <top/>
        <bottom/>
      </border>
    </dxf>
    <dxf>
      <border>
        <left style="dashed">
          <color indexed="10"/>
        </left>
        <right style="dashed">
          <color indexed="10"/>
        </right>
        <top style="dashed">
          <color indexed="10"/>
        </top>
        <bottom style="dashed">
          <color indexed="10"/>
        </bottom>
      </border>
    </dxf>
    <dxf>
      <border>
        <left style="thin">
          <color indexed="55"/>
        </left>
        <right style="thin">
          <color indexed="55"/>
        </right>
        <top style="thin">
          <color indexed="55"/>
        </top>
        <bottom style="thin">
          <color indexed="55"/>
        </bottom>
      </border>
    </dxf>
    <dxf>
      <border>
        <left style="thin">
          <color indexed="55"/>
        </left>
        <right style="thin">
          <color indexed="55"/>
        </right>
        <top style="thin">
          <color indexed="55"/>
        </top>
        <bottom style="thin">
          <color indexed="55"/>
        </bottom>
      </border>
    </dxf>
    <dxf>
      <border>
        <left style="dashed">
          <color indexed="10"/>
        </left>
        <right style="dashed">
          <color indexed="10"/>
        </right>
        <top style="dashed">
          <color indexed="10"/>
        </top>
        <bottom style="dashed">
          <color indexed="10"/>
        </bottom>
      </border>
    </dxf>
    <dxf>
      <font>
        <color indexed="9"/>
      </font>
      <border>
        <left/>
        <right/>
        <top/>
        <bottom/>
      </border>
    </dxf>
    <dxf>
      <font>
        <b/>
        <i val="0"/>
        <color indexed="10"/>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fmlaLink="$Q$8" lockText="1" noThreeD="1"/>
</file>

<file path=xl/ctrlProps/ctrlProp10.xml><?xml version="1.0" encoding="utf-8"?>
<formControlPr xmlns="http://schemas.microsoft.com/office/spreadsheetml/2009/9/main" objectType="CheckBox" fmlaLink="$AP$23" lockText="1" noThreeD="1"/>
</file>

<file path=xl/ctrlProps/ctrlProp11.xml><?xml version="1.0" encoding="utf-8"?>
<formControlPr xmlns="http://schemas.microsoft.com/office/spreadsheetml/2009/9/main" objectType="CheckBox" fmlaLink="$AP$27" lockText="1" noThreeD="1"/>
</file>

<file path=xl/ctrlProps/ctrlProp12.xml><?xml version="1.0" encoding="utf-8"?>
<formControlPr xmlns="http://schemas.microsoft.com/office/spreadsheetml/2009/9/main" objectType="CheckBox" fmlaLink="$AP$29" lockText="1" noThreeD="1"/>
</file>

<file path=xl/ctrlProps/ctrlProp13.xml><?xml version="1.0" encoding="utf-8"?>
<formControlPr xmlns="http://schemas.microsoft.com/office/spreadsheetml/2009/9/main" objectType="CheckBox" fmlaLink="$AP$31" lockText="1" noThreeD="1"/>
</file>

<file path=xl/ctrlProps/ctrlProp14.xml><?xml version="1.0" encoding="utf-8"?>
<formControlPr xmlns="http://schemas.microsoft.com/office/spreadsheetml/2009/9/main" objectType="CheckBox" fmlaLink="$AP$33" lockText="1" noThreeD="1"/>
</file>

<file path=xl/ctrlProps/ctrlProp15.xml><?xml version="1.0" encoding="utf-8"?>
<formControlPr xmlns="http://schemas.microsoft.com/office/spreadsheetml/2009/9/main" objectType="CheckBox" fmlaLink="$AP$35" lockText="1" noThreeD="1"/>
</file>

<file path=xl/ctrlProps/ctrlProp16.xml><?xml version="1.0" encoding="utf-8"?>
<formControlPr xmlns="http://schemas.microsoft.com/office/spreadsheetml/2009/9/main" objectType="CheckBox" fmlaLink="$AP$37" lockText="1" noThreeD="1"/>
</file>

<file path=xl/ctrlProps/ctrlProp17.xml><?xml version="1.0" encoding="utf-8"?>
<formControlPr xmlns="http://schemas.microsoft.com/office/spreadsheetml/2009/9/main" objectType="CheckBox" fmlaLink="$AP$25" lockText="1" noThreeD="1"/>
</file>

<file path=xl/ctrlProps/ctrlProp18.xml><?xml version="1.0" encoding="utf-8"?>
<formControlPr xmlns="http://schemas.microsoft.com/office/spreadsheetml/2009/9/main" objectType="CheckBox" fmlaLink="$AR$17" lockText="1" noThreeD="1"/>
</file>

<file path=xl/ctrlProps/ctrlProp19.xml><?xml version="1.0" encoding="utf-8"?>
<formControlPr xmlns="http://schemas.microsoft.com/office/spreadsheetml/2009/9/main" objectType="CheckBox" fmlaLink="$AR$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AR$31" lockText="1" noThreeD="1"/>
</file>

<file path=xl/ctrlProps/ctrlProp21.xml><?xml version="1.0" encoding="utf-8"?>
<formControlPr xmlns="http://schemas.microsoft.com/office/spreadsheetml/2009/9/main" objectType="CheckBox" fmlaLink="$AR$33" lockText="1" noThreeD="1"/>
</file>

<file path=xl/ctrlProps/ctrlProp22.xml><?xml version="1.0" encoding="utf-8"?>
<formControlPr xmlns="http://schemas.microsoft.com/office/spreadsheetml/2009/9/main" objectType="CheckBox" fmlaLink="$AR$35" lockText="1" noThreeD="1"/>
</file>

<file path=xl/ctrlProps/ctrlProp23.xml><?xml version="1.0" encoding="utf-8"?>
<formControlPr xmlns="http://schemas.microsoft.com/office/spreadsheetml/2009/9/main" objectType="CheckBox" fmlaLink="$AR$37" lockText="1" noThreeD="1"/>
</file>

<file path=xl/ctrlProps/ctrlProp24.xml><?xml version="1.0" encoding="utf-8"?>
<formControlPr xmlns="http://schemas.microsoft.com/office/spreadsheetml/2009/9/main" objectType="CheckBox" fmlaLink="$AR$19" lockText="1" noThreeD="1"/>
</file>

<file path=xl/ctrlProps/ctrlProp25.xml><?xml version="1.0" encoding="utf-8"?>
<formControlPr xmlns="http://schemas.microsoft.com/office/spreadsheetml/2009/9/main" objectType="CheckBox" fmlaLink="$AR$21" lockText="1" noThreeD="1"/>
</file>

<file path=xl/ctrlProps/ctrlProp26.xml><?xml version="1.0" encoding="utf-8"?>
<formControlPr xmlns="http://schemas.microsoft.com/office/spreadsheetml/2009/9/main" objectType="CheckBox" fmlaLink="$AR$23" lockText="1" noThreeD="1"/>
</file>

<file path=xl/ctrlProps/ctrlProp27.xml><?xml version="1.0" encoding="utf-8"?>
<formControlPr xmlns="http://schemas.microsoft.com/office/spreadsheetml/2009/9/main" objectType="CheckBox" fmlaLink="$AR$25" lockText="1" noThreeD="1"/>
</file>

<file path=xl/ctrlProps/ctrlProp28.xml><?xml version="1.0" encoding="utf-8"?>
<formControlPr xmlns="http://schemas.microsoft.com/office/spreadsheetml/2009/9/main" objectType="CheckBox" fmlaLink="$AR$27"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Q$29" lockText="1" noThreeD="1"/>
</file>

<file path=xl/ctrlProps/ctrlProp6.xml><?xml version="1.0" encoding="utf-8"?>
<formControlPr xmlns="http://schemas.microsoft.com/office/spreadsheetml/2009/9/main" objectType="CheckBox" fmlaLink="$AC$42" lockText="1" noThreeD="1"/>
</file>

<file path=xl/ctrlProps/ctrlProp7.xml><?xml version="1.0" encoding="utf-8"?>
<formControlPr xmlns="http://schemas.microsoft.com/office/spreadsheetml/2009/9/main" objectType="CheckBox" fmlaLink="$AP$17" lockText="1" noThreeD="1"/>
</file>

<file path=xl/ctrlProps/ctrlProp8.xml><?xml version="1.0" encoding="utf-8"?>
<formControlPr xmlns="http://schemas.microsoft.com/office/spreadsheetml/2009/9/main" objectType="CheckBox" fmlaLink="$AP$19" lockText="1" noThreeD="1"/>
</file>

<file path=xl/ctrlProps/ctrlProp9.xml><?xml version="1.0" encoding="utf-8"?>
<formControlPr xmlns="http://schemas.microsoft.com/office/spreadsheetml/2009/9/main" objectType="CheckBox" fmlaLink="$AP$2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47625</xdr:rowOff>
    </xdr:from>
    <xdr:to>
      <xdr:col>16</xdr:col>
      <xdr:colOff>0</xdr:colOff>
      <xdr:row>5</xdr:row>
      <xdr:rowOff>47625</xdr:rowOff>
    </xdr:to>
    <xdr:sp macro="" textlink="">
      <xdr:nvSpPr>
        <xdr:cNvPr id="1032" name="Line 1">
          <a:extLst>
            <a:ext uri="{FF2B5EF4-FFF2-40B4-BE49-F238E27FC236}">
              <a16:creationId xmlns:a16="http://schemas.microsoft.com/office/drawing/2014/main" id="{00000000-0008-0000-0000-000008040000}"/>
            </a:ext>
          </a:extLst>
        </xdr:cNvPr>
        <xdr:cNvSpPr>
          <a:spLocks noChangeShapeType="1"/>
        </xdr:cNvSpPr>
      </xdr:nvSpPr>
      <xdr:spPr bwMode="auto">
        <a:xfrm>
          <a:off x="581025" y="1438275"/>
          <a:ext cx="8362950" cy="0"/>
        </a:xfrm>
        <a:prstGeom prst="line">
          <a:avLst/>
        </a:prstGeom>
        <a:noFill/>
        <a:ln w="25400">
          <a:solidFill>
            <a:srgbClr val="0066CC"/>
          </a:solidFill>
          <a:round/>
          <a:headEnd/>
          <a:tailEnd/>
        </a:ln>
      </xdr:spPr>
    </xdr:sp>
    <xdr:clientData/>
  </xdr:twoCellAnchor>
  <xdr:twoCellAnchor editAs="oneCell">
    <xdr:from>
      <xdr:col>14</xdr:col>
      <xdr:colOff>38100</xdr:colOff>
      <xdr:row>0</xdr:row>
      <xdr:rowOff>180975</xdr:rowOff>
    </xdr:from>
    <xdr:to>
      <xdr:col>15</xdr:col>
      <xdr:colOff>247649</xdr:colOff>
      <xdr:row>3</xdr:row>
      <xdr:rowOff>19050</xdr:rowOff>
    </xdr:to>
    <xdr:pic>
      <xdr:nvPicPr>
        <xdr:cNvPr id="1033" name="Picture 11" descr="NHS Professionals">
          <a:hlinkClick xmlns:r="http://schemas.openxmlformats.org/officeDocument/2006/relationships" r:id=""/>
          <a:extLst>
            <a:ext uri="{FF2B5EF4-FFF2-40B4-BE49-F238E27FC236}">
              <a16:creationId xmlns:a16="http://schemas.microsoft.com/office/drawing/2014/main" id="{00000000-0008-0000-0000-000009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515225" y="180975"/>
          <a:ext cx="1362075" cy="5619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2</xdr:col>
          <xdr:colOff>304800</xdr:colOff>
          <xdr:row>9</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276225</xdr:colOff>
          <xdr:row>27</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114300</xdr:rowOff>
        </xdr:from>
        <xdr:to>
          <xdr:col>2</xdr:col>
          <xdr:colOff>304800</xdr:colOff>
          <xdr:row>29</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26</xdr:row>
          <xdr:rowOff>0</xdr:rowOff>
        </xdr:from>
        <xdr:to>
          <xdr:col>7</xdr:col>
          <xdr:colOff>295275</xdr:colOff>
          <xdr:row>27</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28</xdr:row>
          <xdr:rowOff>0</xdr:rowOff>
        </xdr:from>
        <xdr:to>
          <xdr:col>7</xdr:col>
          <xdr:colOff>247650</xdr:colOff>
          <xdr:row>29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75144</xdr:colOff>
      <xdr:row>10</xdr:row>
      <xdr:rowOff>31750</xdr:rowOff>
    </xdr:from>
    <xdr:to>
      <xdr:col>27</xdr:col>
      <xdr:colOff>1266810</xdr:colOff>
      <xdr:row>10</xdr:row>
      <xdr:rowOff>57149</xdr:rowOff>
    </xdr:to>
    <xdr:sp macro="" textlink="">
      <xdr:nvSpPr>
        <xdr:cNvPr id="2083" name="Line 1">
          <a:extLst>
            <a:ext uri="{FF2B5EF4-FFF2-40B4-BE49-F238E27FC236}">
              <a16:creationId xmlns:a16="http://schemas.microsoft.com/office/drawing/2014/main" id="{00000000-0008-0000-0100-000023080000}"/>
            </a:ext>
          </a:extLst>
        </xdr:cNvPr>
        <xdr:cNvSpPr>
          <a:spLocks noChangeShapeType="1"/>
        </xdr:cNvSpPr>
      </xdr:nvSpPr>
      <xdr:spPr bwMode="auto">
        <a:xfrm flipV="1">
          <a:off x="307977" y="4572000"/>
          <a:ext cx="18252000" cy="25399"/>
        </a:xfrm>
        <a:prstGeom prst="line">
          <a:avLst/>
        </a:prstGeom>
        <a:noFill/>
        <a:ln w="25400">
          <a:solidFill>
            <a:srgbClr val="0070C0"/>
          </a:solidFill>
          <a:round/>
          <a:headEnd/>
          <a:tailEnd/>
        </a:ln>
      </xdr:spPr>
    </xdr:sp>
    <xdr:clientData/>
  </xdr:twoCellAnchor>
  <xdr:twoCellAnchor editAs="oneCell">
    <xdr:from>
      <xdr:col>27</xdr:col>
      <xdr:colOff>28575</xdr:colOff>
      <xdr:row>1</xdr:row>
      <xdr:rowOff>19050</xdr:rowOff>
    </xdr:from>
    <xdr:to>
      <xdr:col>43</xdr:col>
      <xdr:colOff>47625</xdr:colOff>
      <xdr:row>1</xdr:row>
      <xdr:rowOff>542925</xdr:rowOff>
    </xdr:to>
    <xdr:pic>
      <xdr:nvPicPr>
        <xdr:cNvPr id="2084" name="Picture 11" descr="NHS Professionals">
          <a:hlinkClick xmlns:r="http://schemas.openxmlformats.org/officeDocument/2006/relationships" r:id=""/>
          <a:extLst>
            <a:ext uri="{FF2B5EF4-FFF2-40B4-BE49-F238E27FC236}">
              <a16:creationId xmlns:a16="http://schemas.microsoft.com/office/drawing/2014/main" id="{00000000-0008-0000-0100-00002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54525" y="180975"/>
          <a:ext cx="1304925" cy="5238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314325</xdr:colOff>
          <xdr:row>38</xdr:row>
          <xdr:rowOff>133350</xdr:rowOff>
        </xdr:from>
        <xdr:to>
          <xdr:col>8</xdr:col>
          <xdr:colOff>628650</xdr:colOff>
          <xdr:row>40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16</xdr:row>
          <xdr:rowOff>9525</xdr:rowOff>
        </xdr:from>
        <xdr:to>
          <xdr:col>14</xdr:col>
          <xdr:colOff>57150</xdr:colOff>
          <xdr:row>17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17</xdr:row>
          <xdr:rowOff>76200</xdr:rowOff>
        </xdr:from>
        <xdr:to>
          <xdr:col>14</xdr:col>
          <xdr:colOff>38100</xdr:colOff>
          <xdr:row>19</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19</xdr:row>
          <xdr:rowOff>85725</xdr:rowOff>
        </xdr:from>
        <xdr:to>
          <xdr:col>14</xdr:col>
          <xdr:colOff>38100</xdr:colOff>
          <xdr:row>21</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21</xdr:row>
          <xdr:rowOff>85725</xdr:rowOff>
        </xdr:from>
        <xdr:to>
          <xdr:col>14</xdr:col>
          <xdr:colOff>38100</xdr:colOff>
          <xdr:row>23</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25</xdr:row>
          <xdr:rowOff>85725</xdr:rowOff>
        </xdr:from>
        <xdr:to>
          <xdr:col>14</xdr:col>
          <xdr:colOff>38100</xdr:colOff>
          <xdr:row>27</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27</xdr:row>
          <xdr:rowOff>85725</xdr:rowOff>
        </xdr:from>
        <xdr:to>
          <xdr:col>14</xdr:col>
          <xdr:colOff>47625</xdr:colOff>
          <xdr:row>29</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29</xdr:row>
          <xdr:rowOff>76200</xdr:rowOff>
        </xdr:from>
        <xdr:to>
          <xdr:col>14</xdr:col>
          <xdr:colOff>47625</xdr:colOff>
          <xdr:row>31</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31</xdr:row>
          <xdr:rowOff>85725</xdr:rowOff>
        </xdr:from>
        <xdr:to>
          <xdr:col>14</xdr:col>
          <xdr:colOff>47625</xdr:colOff>
          <xdr:row>33</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33</xdr:row>
          <xdr:rowOff>85725</xdr:rowOff>
        </xdr:from>
        <xdr:to>
          <xdr:col>14</xdr:col>
          <xdr:colOff>38100</xdr:colOff>
          <xdr:row>35</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35</xdr:row>
          <xdr:rowOff>85725</xdr:rowOff>
        </xdr:from>
        <xdr:to>
          <xdr:col>14</xdr:col>
          <xdr:colOff>38100</xdr:colOff>
          <xdr:row>37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676275</xdr:colOff>
          <xdr:row>23</xdr:row>
          <xdr:rowOff>85725</xdr:rowOff>
        </xdr:from>
        <xdr:to>
          <xdr:col>14</xdr:col>
          <xdr:colOff>38100</xdr:colOff>
          <xdr:row>25</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15</xdr:row>
          <xdr:rowOff>76200</xdr:rowOff>
        </xdr:from>
        <xdr:to>
          <xdr:col>19</xdr:col>
          <xdr:colOff>76200</xdr:colOff>
          <xdr:row>17</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18</xdr:row>
          <xdr:rowOff>0</xdr:rowOff>
        </xdr:from>
        <xdr:to>
          <xdr:col>19</xdr:col>
          <xdr:colOff>76200</xdr:colOff>
          <xdr:row>19</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19</xdr:row>
          <xdr:rowOff>85725</xdr:rowOff>
        </xdr:from>
        <xdr:to>
          <xdr:col>19</xdr:col>
          <xdr:colOff>76200</xdr:colOff>
          <xdr:row>21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21</xdr:row>
          <xdr:rowOff>85725</xdr:rowOff>
        </xdr:from>
        <xdr:to>
          <xdr:col>19</xdr:col>
          <xdr:colOff>76200</xdr:colOff>
          <xdr:row>23</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24</xdr:row>
          <xdr:rowOff>0</xdr:rowOff>
        </xdr:from>
        <xdr:to>
          <xdr:col>19</xdr:col>
          <xdr:colOff>76200</xdr:colOff>
          <xdr:row>25</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26</xdr:row>
          <xdr:rowOff>9525</xdr:rowOff>
        </xdr:from>
        <xdr:to>
          <xdr:col>19</xdr:col>
          <xdr:colOff>76200</xdr:colOff>
          <xdr:row>27</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28</xdr:row>
          <xdr:rowOff>0</xdr:rowOff>
        </xdr:from>
        <xdr:to>
          <xdr:col>19</xdr:col>
          <xdr:colOff>76200</xdr:colOff>
          <xdr:row>29</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30</xdr:row>
          <xdr:rowOff>0</xdr:rowOff>
        </xdr:from>
        <xdr:to>
          <xdr:col>19</xdr:col>
          <xdr:colOff>76200</xdr:colOff>
          <xdr:row>31</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32</xdr:row>
          <xdr:rowOff>0</xdr:rowOff>
        </xdr:from>
        <xdr:to>
          <xdr:col>19</xdr:col>
          <xdr:colOff>76200</xdr:colOff>
          <xdr:row>33</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34</xdr:row>
          <xdr:rowOff>9525</xdr:rowOff>
        </xdr:from>
        <xdr:to>
          <xdr:col>19</xdr:col>
          <xdr:colOff>76200</xdr:colOff>
          <xdr:row>35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514350</xdr:colOff>
          <xdr:row>36</xdr:row>
          <xdr:rowOff>0</xdr:rowOff>
        </xdr:from>
        <xdr:to>
          <xdr:col>19</xdr:col>
          <xdr:colOff>76200</xdr:colOff>
          <xdr:row>37</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2.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C49"/>
  <sheetViews>
    <sheetView showGridLines="0" tabSelected="1" topLeftCell="A4" zoomScale="85" zoomScaleNormal="85" workbookViewId="0">
      <selection activeCell="E7" sqref="E7:J7"/>
    </sheetView>
  </sheetViews>
  <sheetFormatPr defaultRowHeight="15" x14ac:dyDescent="0.25"/>
  <cols>
    <col min="1" max="1" width="8.7109375" customWidth="1"/>
    <col min="2" max="2" width="4.7109375" customWidth="1"/>
    <col min="3" max="3" width="11.7109375" customWidth="1"/>
    <col min="4" max="4" width="14.28515625" customWidth="1"/>
    <col min="5" max="5" width="14" customWidth="1"/>
    <col min="6" max="6" width="25.140625" customWidth="1"/>
    <col min="7" max="7" width="4.7109375" customWidth="1"/>
    <col min="8" max="8" width="10.7109375" customWidth="1"/>
    <col min="9" max="9" width="1.7109375" customWidth="1"/>
    <col min="10" max="10" width="10.7109375" customWidth="1"/>
    <col min="11" max="11" width="1.7109375" customWidth="1"/>
    <col min="12" max="12" width="5.42578125" bestFit="1" customWidth="1"/>
    <col min="13" max="13" width="1" customWidth="1"/>
    <col min="14" max="14" width="5.42578125" customWidth="1"/>
    <col min="15" max="15" width="17.28515625" customWidth="1"/>
    <col min="16" max="16" width="4.7109375" customWidth="1"/>
    <col min="17" max="20" width="9.140625" hidden="1" customWidth="1"/>
    <col min="21" max="21" width="24.28515625" hidden="1" customWidth="1"/>
    <col min="22" max="25" width="9.140625" hidden="1" customWidth="1"/>
  </cols>
  <sheetData>
    <row r="2" spans="2:29" ht="35.1" customHeight="1" x14ac:dyDescent="0.45">
      <c r="B2" s="1" t="s">
        <v>0</v>
      </c>
      <c r="C2" s="2"/>
      <c r="D2" s="2"/>
      <c r="E2" s="2"/>
      <c r="F2" s="2"/>
      <c r="G2" s="2"/>
      <c r="H2" s="2"/>
      <c r="I2" s="2"/>
      <c r="J2" s="2"/>
      <c r="K2" s="2"/>
      <c r="L2" s="2"/>
      <c r="M2" s="2"/>
      <c r="N2" s="2"/>
      <c r="O2" s="2"/>
      <c r="P2" s="3"/>
      <c r="Q2" s="2"/>
      <c r="R2" s="2"/>
      <c r="S2" s="4"/>
      <c r="T2" s="5"/>
      <c r="Z2" s="6"/>
    </row>
    <row r="3" spans="2:29" ht="8.1" customHeight="1" x14ac:dyDescent="0.45">
      <c r="B3" s="41"/>
      <c r="C3" s="37"/>
      <c r="D3" s="37"/>
      <c r="E3" s="37"/>
      <c r="F3" s="37"/>
      <c r="G3" s="37"/>
      <c r="H3" s="37"/>
      <c r="I3" s="37"/>
      <c r="J3" s="37"/>
      <c r="K3" s="37"/>
      <c r="L3" s="37"/>
      <c r="M3" s="37"/>
      <c r="N3" s="37"/>
      <c r="O3" s="37"/>
      <c r="P3" s="7"/>
      <c r="Q3" s="37"/>
      <c r="R3" s="37"/>
      <c r="S3" s="39"/>
      <c r="T3" s="39"/>
      <c r="Z3" s="6"/>
    </row>
    <row r="4" spans="2:29" ht="45" customHeight="1" x14ac:dyDescent="0.25">
      <c r="B4" s="84" t="s">
        <v>1</v>
      </c>
      <c r="C4" s="85"/>
      <c r="D4" s="85"/>
      <c r="E4" s="85"/>
      <c r="F4" s="85"/>
      <c r="G4" s="85"/>
      <c r="H4" s="85"/>
      <c r="I4" s="85"/>
      <c r="J4" s="85"/>
      <c r="K4" s="85"/>
      <c r="L4" s="85"/>
      <c r="M4" s="85"/>
      <c r="N4" s="85"/>
      <c r="O4" s="85"/>
      <c r="P4" s="86"/>
      <c r="Q4" s="40"/>
      <c r="R4" s="40"/>
      <c r="S4" s="40"/>
      <c r="T4" s="40"/>
      <c r="U4" s="40"/>
      <c r="V4" s="40"/>
      <c r="W4" s="40"/>
      <c r="X4" s="40"/>
      <c r="Y4" s="40"/>
      <c r="Z4" s="40"/>
      <c r="AA4" s="40"/>
    </row>
    <row r="5" spans="2:29" ht="8.1" customHeight="1" x14ac:dyDescent="0.45">
      <c r="B5" s="41"/>
      <c r="C5" s="37"/>
      <c r="D5" s="37"/>
      <c r="E5" s="37"/>
      <c r="F5" s="37"/>
      <c r="G5" s="37"/>
      <c r="H5" s="37"/>
      <c r="I5" s="37"/>
      <c r="J5" s="37"/>
      <c r="K5" s="37"/>
      <c r="L5" s="37"/>
      <c r="M5" s="37"/>
      <c r="N5" s="37"/>
      <c r="O5" s="37"/>
      <c r="P5" s="7"/>
      <c r="Q5" s="37"/>
      <c r="R5" s="37"/>
      <c r="S5" s="39"/>
      <c r="T5" s="39"/>
      <c r="Z5" s="6"/>
    </row>
    <row r="6" spans="2:29" ht="12" customHeight="1" x14ac:dyDescent="0.25">
      <c r="B6" s="9"/>
      <c r="P6" s="7"/>
      <c r="T6" s="8"/>
      <c r="Z6" s="6"/>
    </row>
    <row r="7" spans="2:29" ht="15.75" x14ac:dyDescent="0.25">
      <c r="B7" s="9"/>
      <c r="C7" s="10" t="s">
        <v>2</v>
      </c>
      <c r="E7" s="87"/>
      <c r="F7" s="89"/>
      <c r="G7" s="89"/>
      <c r="H7" s="89"/>
      <c r="I7" s="89"/>
      <c r="J7" s="88"/>
      <c r="K7" s="10"/>
      <c r="P7" s="7"/>
      <c r="Q7" s="6"/>
      <c r="R7" s="6"/>
      <c r="S7" s="6"/>
      <c r="T7" s="6"/>
      <c r="U7" s="10" t="s">
        <v>3</v>
      </c>
      <c r="V7" s="10" t="s">
        <v>4</v>
      </c>
      <c r="W7" s="11" t="s">
        <v>5</v>
      </c>
      <c r="X7" s="12" t="s">
        <v>6</v>
      </c>
      <c r="Y7" s="12" t="s">
        <v>7</v>
      </c>
      <c r="Z7" s="6"/>
    </row>
    <row r="8" spans="2:29" ht="12" customHeight="1" x14ac:dyDescent="0.25">
      <c r="B8" s="9"/>
      <c r="C8" s="10"/>
      <c r="E8" s="38"/>
      <c r="F8" s="38"/>
      <c r="G8" s="38"/>
      <c r="H8" s="38"/>
      <c r="I8" s="38"/>
      <c r="J8" s="38"/>
      <c r="K8" s="38"/>
      <c r="L8" s="38"/>
      <c r="M8" s="38"/>
      <c r="N8" s="38"/>
      <c r="O8" s="38"/>
      <c r="P8" s="7"/>
      <c r="Q8" s="6" t="b">
        <v>0</v>
      </c>
      <c r="R8" s="6"/>
      <c r="S8" s="6"/>
      <c r="T8" s="6"/>
      <c r="U8" s="10" t="s">
        <v>2</v>
      </c>
      <c r="V8" s="10">
        <f>IF(E7="",1,0)</f>
        <v>1</v>
      </c>
      <c r="W8" s="11">
        <f>IF(AND($Q$8=FALSE,E11&lt;&gt;""),1,0)</f>
        <v>1</v>
      </c>
      <c r="X8" s="11">
        <f>IF(AND($Q$8=TRUE,E11=""),1,0)</f>
        <v>0</v>
      </c>
      <c r="Y8" s="11">
        <f>IF(AND($Q$8=TRUE,E11&lt;&gt;""),1,0)</f>
        <v>0</v>
      </c>
      <c r="Z8" s="6"/>
    </row>
    <row r="9" spans="2:29" ht="15.75" x14ac:dyDescent="0.25">
      <c r="B9" s="9"/>
      <c r="C9" s="10" t="s">
        <v>8</v>
      </c>
      <c r="P9" s="7"/>
      <c r="Q9" s="6"/>
      <c r="R9" s="6"/>
      <c r="S9" s="6"/>
      <c r="T9" s="6"/>
      <c r="U9" s="10" t="s">
        <v>9</v>
      </c>
      <c r="V9" s="10">
        <f>IF(AND(Q8=TRUE,E11=""),1,0)</f>
        <v>0</v>
      </c>
      <c r="W9" s="11">
        <f>IF(AND($Q$8=FALSE,L11&lt;&gt;""),1,0)</f>
        <v>0</v>
      </c>
      <c r="X9" s="11">
        <f>IF(AND($Q$8=TRUE,L11=""),1,0)</f>
        <v>0</v>
      </c>
      <c r="Y9" s="11">
        <f>IF(AND($Q$8=TRUE,L11&lt;&gt;""),1,0)</f>
        <v>0</v>
      </c>
      <c r="Z9" s="6"/>
    </row>
    <row r="10" spans="2:29" ht="12" customHeight="1" x14ac:dyDescent="0.25">
      <c r="B10" s="9"/>
      <c r="C10" s="6"/>
      <c r="P10" s="7"/>
      <c r="Q10" s="6" t="str">
        <f>IF(E11="",E15,E11)</f>
        <v>Vaccination Centre Project</v>
      </c>
      <c r="R10" s="6"/>
      <c r="S10" s="6"/>
      <c r="T10" s="6"/>
      <c r="U10" s="10" t="s">
        <v>10</v>
      </c>
      <c r="V10" s="10">
        <f>IF(AND(Q8=TRUE,E13=""),1,0)</f>
        <v>0</v>
      </c>
      <c r="W10" s="11">
        <f>IF(AND($Q$8=FALSE,E13&lt;&gt;""),1,0)</f>
        <v>1</v>
      </c>
      <c r="X10" s="11">
        <f>IF(AND($Q$8=TRUE,E13=""),1,0)</f>
        <v>0</v>
      </c>
      <c r="Y10" s="11">
        <f>IF(AND($Q$8=TRUE,E13&lt;&gt;""),1,0)</f>
        <v>0</v>
      </c>
      <c r="Z10" s="6"/>
      <c r="AC10" s="13"/>
    </row>
    <row r="11" spans="2:29" ht="15.75" x14ac:dyDescent="0.25">
      <c r="B11" s="9"/>
      <c r="C11" s="10" t="s">
        <v>9</v>
      </c>
      <c r="E11" s="90" t="s">
        <v>11</v>
      </c>
      <c r="F11" s="91"/>
      <c r="H11" s="10"/>
      <c r="I11" s="10"/>
      <c r="L11" s="91"/>
      <c r="M11" s="91"/>
      <c r="N11" s="91"/>
      <c r="O11" s="91"/>
      <c r="P11" s="7"/>
      <c r="Q11" s="6"/>
      <c r="R11" s="6"/>
      <c r="S11" s="6"/>
      <c r="T11" s="6"/>
      <c r="U11" s="14" t="s">
        <v>12</v>
      </c>
      <c r="V11" s="14">
        <f>IF(AND(Q8=FALSE,E15=""),1,0)</f>
        <v>1</v>
      </c>
      <c r="W11" s="6"/>
      <c r="X11" s="6"/>
      <c r="Y11" s="6"/>
      <c r="Z11" s="6"/>
    </row>
    <row r="12" spans="2:29" ht="12" customHeight="1" x14ac:dyDescent="0.25">
      <c r="B12" s="9"/>
      <c r="C12" s="6"/>
      <c r="P12" s="7"/>
      <c r="Q12" s="6"/>
      <c r="R12" s="6"/>
      <c r="S12" s="6"/>
      <c r="T12" s="6"/>
      <c r="U12" s="15" t="s">
        <v>13</v>
      </c>
      <c r="V12" s="10">
        <f>IF(E17="",1,0)</f>
        <v>1</v>
      </c>
      <c r="W12" s="6"/>
      <c r="X12" s="6"/>
      <c r="Y12" s="6"/>
      <c r="Z12" s="6"/>
      <c r="AB12" s="54"/>
    </row>
    <row r="13" spans="2:29" ht="15.75" x14ac:dyDescent="0.25">
      <c r="B13" s="9"/>
      <c r="C13" s="10" t="s">
        <v>10</v>
      </c>
      <c r="E13" s="91" t="s">
        <v>14</v>
      </c>
      <c r="F13" s="91"/>
      <c r="L13" s="92"/>
      <c r="M13" s="92"/>
      <c r="N13" s="92"/>
      <c r="O13" s="92"/>
      <c r="P13" s="7"/>
      <c r="Q13" s="6"/>
      <c r="R13" s="6"/>
      <c r="S13" s="6"/>
      <c r="T13" s="6"/>
      <c r="U13" s="15" t="s">
        <v>15</v>
      </c>
      <c r="V13" s="10">
        <f>IF(E19="",1,0)</f>
        <v>1</v>
      </c>
      <c r="W13" s="6"/>
      <c r="X13" s="6"/>
      <c r="Y13" s="6"/>
      <c r="Z13" s="6"/>
    </row>
    <row r="14" spans="2:29" ht="12" customHeight="1" x14ac:dyDescent="0.25">
      <c r="B14" s="9"/>
      <c r="C14" s="10"/>
      <c r="E14" s="38"/>
      <c r="F14" s="38"/>
      <c r="H14" s="10"/>
      <c r="I14" s="10"/>
      <c r="L14" s="16"/>
      <c r="M14" s="16"/>
      <c r="N14" s="16"/>
      <c r="O14" s="16"/>
      <c r="P14" s="7"/>
      <c r="Q14" s="6"/>
      <c r="R14" s="6"/>
      <c r="S14" s="6"/>
      <c r="T14" s="6"/>
      <c r="U14" s="15" t="s">
        <v>16</v>
      </c>
      <c r="V14" s="10">
        <f>IF(E21="",1,0)</f>
        <v>1</v>
      </c>
      <c r="W14" s="6"/>
      <c r="X14" s="6"/>
      <c r="Y14" s="6"/>
      <c r="Z14" s="6"/>
    </row>
    <row r="15" spans="2:29" ht="15.75" x14ac:dyDescent="0.25">
      <c r="B15" s="9"/>
      <c r="C15" s="10" t="s">
        <v>17</v>
      </c>
      <c r="E15" s="87"/>
      <c r="F15" s="88"/>
      <c r="H15" s="17" t="s">
        <v>18</v>
      </c>
      <c r="I15" s="17"/>
      <c r="L15" s="87"/>
      <c r="M15" s="89"/>
      <c r="N15" s="89"/>
      <c r="O15" s="88"/>
      <c r="P15" s="7"/>
      <c r="Q15" s="6"/>
      <c r="R15" s="6"/>
      <c r="S15" s="6"/>
      <c r="T15" s="6"/>
      <c r="U15" s="15" t="s">
        <v>19</v>
      </c>
      <c r="V15" s="10">
        <f>IF(E23="",1,0)</f>
        <v>1</v>
      </c>
      <c r="W15" s="6"/>
      <c r="X15" s="6"/>
      <c r="Y15" s="6"/>
      <c r="Z15" s="6"/>
    </row>
    <row r="16" spans="2:29" ht="9.9499999999999993" customHeight="1" x14ac:dyDescent="0.25">
      <c r="B16" s="9"/>
      <c r="C16" s="6"/>
      <c r="P16" s="7"/>
      <c r="Q16" s="6"/>
      <c r="R16" s="6"/>
      <c r="S16" s="6"/>
      <c r="T16" s="6"/>
      <c r="U16" s="10" t="s">
        <v>20</v>
      </c>
      <c r="V16" s="10">
        <f>IF(E25="",1,0)</f>
        <v>1</v>
      </c>
      <c r="W16" s="6"/>
      <c r="X16" s="6"/>
      <c r="Y16" s="6"/>
      <c r="Z16" s="6"/>
    </row>
    <row r="17" spans="2:26" ht="15.75" x14ac:dyDescent="0.25">
      <c r="B17" s="9"/>
      <c r="C17" s="17" t="s">
        <v>13</v>
      </c>
      <c r="E17" s="87"/>
      <c r="F17" s="88"/>
      <c r="H17" s="17" t="s">
        <v>21</v>
      </c>
      <c r="I17" s="17"/>
      <c r="L17" s="87"/>
      <c r="M17" s="89"/>
      <c r="N17" s="89"/>
      <c r="O17" s="88"/>
      <c r="P17" s="7"/>
      <c r="Q17" s="6"/>
      <c r="R17" s="6"/>
      <c r="S17" s="6"/>
      <c r="T17" s="6"/>
      <c r="U17" s="10" t="s">
        <v>18</v>
      </c>
      <c r="V17" s="10">
        <f>IF(L15="",1,0)</f>
        <v>1</v>
      </c>
      <c r="W17" s="6"/>
      <c r="X17" s="6"/>
      <c r="Y17" s="6"/>
      <c r="Z17" s="6"/>
    </row>
    <row r="18" spans="2:26" ht="9.9499999999999993" customHeight="1" x14ac:dyDescent="0.25">
      <c r="B18" s="9"/>
      <c r="C18" s="17"/>
      <c r="H18" s="17"/>
      <c r="I18" s="17"/>
      <c r="P18" s="7"/>
      <c r="Q18" s="6"/>
      <c r="R18" s="6"/>
      <c r="S18" s="6"/>
      <c r="T18" s="6"/>
      <c r="U18" s="10" t="s">
        <v>21</v>
      </c>
      <c r="V18" s="10">
        <f>IF(L17="",1,0)</f>
        <v>1</v>
      </c>
      <c r="W18" s="6"/>
      <c r="X18" s="6"/>
      <c r="Y18" s="6"/>
      <c r="Z18" s="6"/>
    </row>
    <row r="19" spans="2:26" ht="15.75" x14ac:dyDescent="0.25">
      <c r="B19" s="9"/>
      <c r="C19" s="17" t="s">
        <v>15</v>
      </c>
      <c r="E19" s="87"/>
      <c r="F19" s="88"/>
      <c r="H19" s="17" t="s">
        <v>22</v>
      </c>
      <c r="I19" s="17"/>
      <c r="L19" s="87"/>
      <c r="M19" s="89"/>
      <c r="N19" s="89"/>
      <c r="O19" s="88"/>
      <c r="P19" s="7"/>
      <c r="Q19" s="6"/>
      <c r="R19" s="6"/>
      <c r="S19" s="6"/>
      <c r="T19" s="6"/>
      <c r="U19" s="10" t="s">
        <v>23</v>
      </c>
      <c r="V19" s="10">
        <f>IF(L19="",1,0)</f>
        <v>1</v>
      </c>
      <c r="W19" s="6"/>
      <c r="X19" s="6"/>
      <c r="Y19" s="6"/>
      <c r="Z19" s="6"/>
    </row>
    <row r="20" spans="2:26" ht="9.9499999999999993" customHeight="1" x14ac:dyDescent="0.25">
      <c r="B20" s="9"/>
      <c r="C20" s="17"/>
      <c r="E20" s="6"/>
      <c r="H20" s="6"/>
      <c r="I20" s="6"/>
      <c r="O20" s="6"/>
      <c r="P20" s="7"/>
      <c r="Q20" s="6"/>
      <c r="R20" s="6"/>
      <c r="S20" s="6"/>
      <c r="T20" s="6"/>
      <c r="U20" s="10" t="s">
        <v>24</v>
      </c>
      <c r="V20" s="10">
        <f>IF(L21="",1,0)</f>
        <v>1</v>
      </c>
      <c r="W20" s="6"/>
      <c r="X20" s="6"/>
      <c r="Y20" s="6"/>
      <c r="Z20" s="6"/>
    </row>
    <row r="21" spans="2:26" ht="15.75" x14ac:dyDescent="0.25">
      <c r="B21" s="9"/>
      <c r="C21" s="17" t="s">
        <v>16</v>
      </c>
      <c r="E21" s="87"/>
      <c r="F21" s="88"/>
      <c r="H21" s="17" t="s">
        <v>24</v>
      </c>
      <c r="I21" s="17"/>
      <c r="L21" s="87"/>
      <c r="M21" s="89"/>
      <c r="N21" s="89"/>
      <c r="O21" s="88"/>
      <c r="P21" s="7"/>
      <c r="Q21" s="6"/>
      <c r="R21" s="6"/>
      <c r="S21" s="6"/>
      <c r="T21" s="6"/>
      <c r="U21" s="10" t="s">
        <v>25</v>
      </c>
      <c r="V21" s="10">
        <f>IF(L23="",1,0)</f>
        <v>1</v>
      </c>
      <c r="W21" s="6"/>
      <c r="X21" s="6"/>
      <c r="Y21" s="6"/>
      <c r="Z21" s="6"/>
    </row>
    <row r="22" spans="2:26" ht="9.9499999999999993" customHeight="1" x14ac:dyDescent="0.25">
      <c r="B22" s="9"/>
      <c r="C22" s="17"/>
      <c r="E22" s="38"/>
      <c r="F22" s="38"/>
      <c r="H22" s="17"/>
      <c r="I22" s="17"/>
      <c r="L22" s="16"/>
      <c r="M22" s="16"/>
      <c r="N22" s="16"/>
      <c r="O22" s="16"/>
      <c r="P22" s="7"/>
      <c r="Q22" s="6"/>
      <c r="R22" s="6"/>
      <c r="S22" s="6"/>
      <c r="T22" s="6"/>
      <c r="U22" s="10" t="s">
        <v>26</v>
      </c>
      <c r="V22" s="10">
        <f>IF(L25="",1,0)</f>
        <v>1</v>
      </c>
      <c r="W22" s="6"/>
      <c r="X22" s="6"/>
      <c r="Y22" s="6"/>
      <c r="Z22" s="6"/>
    </row>
    <row r="23" spans="2:26" ht="15.75" x14ac:dyDescent="0.25">
      <c r="B23" s="9"/>
      <c r="C23" s="17" t="s">
        <v>27</v>
      </c>
      <c r="E23" s="87"/>
      <c r="F23" s="88"/>
      <c r="H23" s="17" t="s">
        <v>28</v>
      </c>
      <c r="I23" s="17"/>
      <c r="L23" s="87"/>
      <c r="M23" s="89"/>
      <c r="N23" s="89"/>
      <c r="O23" s="88"/>
      <c r="P23" s="7"/>
      <c r="Q23" s="6"/>
      <c r="R23" s="6"/>
      <c r="S23" s="6"/>
      <c r="T23" s="6"/>
      <c r="U23" s="10" t="s">
        <v>29</v>
      </c>
      <c r="V23" s="10">
        <f>IF(E41="",1,0)</f>
        <v>1</v>
      </c>
      <c r="W23" s="6"/>
      <c r="X23" s="6"/>
      <c r="Y23" s="6"/>
      <c r="Z23" s="6"/>
    </row>
    <row r="24" spans="2:26" ht="9.9499999999999993" customHeight="1" x14ac:dyDescent="0.25">
      <c r="B24" s="9"/>
      <c r="C24" s="17"/>
      <c r="E24" s="38"/>
      <c r="F24" s="38"/>
      <c r="H24" s="17"/>
      <c r="I24" s="17"/>
      <c r="L24" s="16"/>
      <c r="M24" s="16"/>
      <c r="N24" s="16"/>
      <c r="O24" s="16"/>
      <c r="P24" s="7"/>
      <c r="Q24" s="6"/>
      <c r="R24" s="6"/>
      <c r="S24" s="6"/>
      <c r="T24" s="6"/>
      <c r="U24" s="10" t="s">
        <v>30</v>
      </c>
      <c r="V24" s="10">
        <f>IF(L41="",1,0)</f>
        <v>1</v>
      </c>
      <c r="W24" s="6"/>
      <c r="X24" s="6"/>
      <c r="Y24" s="6"/>
      <c r="Z24" s="6"/>
    </row>
    <row r="25" spans="2:26" ht="15.75" x14ac:dyDescent="0.25">
      <c r="B25" s="9"/>
      <c r="C25" s="17" t="s">
        <v>20</v>
      </c>
      <c r="E25" s="93"/>
      <c r="F25" s="88"/>
      <c r="H25" s="17" t="s">
        <v>26</v>
      </c>
      <c r="I25" s="17"/>
      <c r="L25" s="94"/>
      <c r="M25" s="89"/>
      <c r="N25" s="89"/>
      <c r="O25" s="88"/>
      <c r="P25" s="7"/>
      <c r="Q25" s="6"/>
      <c r="R25" s="6"/>
      <c r="S25" s="6"/>
      <c r="T25" s="6"/>
      <c r="U25" s="10"/>
      <c r="V25" s="10">
        <f>SUM(V8:V24)+SUM(U32:U36)+SUM(U41:U42)</f>
        <v>17</v>
      </c>
      <c r="W25" s="6"/>
      <c r="X25" s="6"/>
      <c r="Y25" s="6"/>
      <c r="Z25" s="6"/>
    </row>
    <row r="26" spans="2:26" ht="9.9499999999999993" customHeight="1" x14ac:dyDescent="0.25">
      <c r="B26" s="9"/>
      <c r="C26" s="17"/>
      <c r="E26" s="38"/>
      <c r="F26" s="38"/>
      <c r="H26" s="17"/>
      <c r="I26" s="17"/>
      <c r="L26" s="16"/>
      <c r="M26" s="16"/>
      <c r="N26" s="16"/>
      <c r="O26" s="16"/>
      <c r="P26" s="7"/>
      <c r="Q26" s="6"/>
      <c r="R26" s="6"/>
      <c r="S26" s="6"/>
      <c r="T26" s="6"/>
      <c r="U26" s="6"/>
      <c r="V26" s="6"/>
      <c r="W26" s="6"/>
      <c r="X26" s="6"/>
      <c r="Y26" s="6"/>
      <c r="Z26" s="6"/>
    </row>
    <row r="27" spans="2:26" ht="15.75" customHeight="1" x14ac:dyDescent="0.25">
      <c r="B27" s="9"/>
      <c r="C27" s="18" t="s">
        <v>31</v>
      </c>
      <c r="D27" s="19"/>
      <c r="E27" s="19"/>
      <c r="F27" s="19"/>
      <c r="G27" s="19"/>
      <c r="H27" s="18" t="s">
        <v>32</v>
      </c>
      <c r="I27" s="18"/>
      <c r="J27" s="19"/>
      <c r="K27" s="19"/>
      <c r="L27" s="19"/>
      <c r="M27" s="19"/>
      <c r="N27" s="19"/>
      <c r="O27" s="19"/>
      <c r="P27" s="7"/>
      <c r="Q27" s="6"/>
      <c r="R27" s="6"/>
      <c r="S27" s="6"/>
      <c r="T27" s="6"/>
      <c r="U27" s="6"/>
      <c r="V27" s="6"/>
      <c r="W27" s="6"/>
      <c r="X27" s="6"/>
      <c r="Y27" s="6"/>
      <c r="Z27" s="6"/>
    </row>
    <row r="28" spans="2:26" ht="9.9499999999999993" customHeight="1" x14ac:dyDescent="0.25">
      <c r="B28" s="9"/>
      <c r="C28" s="19"/>
      <c r="D28" s="19"/>
      <c r="E28" s="19"/>
      <c r="F28" s="19"/>
      <c r="G28" s="19"/>
      <c r="H28" s="19"/>
      <c r="I28" s="19"/>
      <c r="J28" s="19"/>
      <c r="K28" s="19"/>
      <c r="L28" s="19"/>
      <c r="M28" s="19"/>
      <c r="N28" s="19"/>
      <c r="O28" s="19"/>
      <c r="P28" s="7"/>
      <c r="Q28" s="6"/>
      <c r="R28" s="6"/>
      <c r="S28" s="6"/>
      <c r="T28" s="6"/>
      <c r="U28" s="6"/>
      <c r="V28" s="6"/>
      <c r="W28" s="6"/>
      <c r="X28" s="6"/>
      <c r="Y28" s="6"/>
      <c r="Z28" s="6"/>
    </row>
    <row r="29" spans="2:26" ht="15.75" customHeight="1" x14ac:dyDescent="0.25">
      <c r="B29" s="9"/>
      <c r="C29" s="18" t="s">
        <v>33</v>
      </c>
      <c r="D29" s="19"/>
      <c r="E29" s="19"/>
      <c r="F29" s="19"/>
      <c r="G29" s="19"/>
      <c r="H29" s="18" t="s">
        <v>34</v>
      </c>
      <c r="I29" s="18"/>
      <c r="J29" s="19"/>
      <c r="K29" s="19"/>
      <c r="L29" s="19"/>
      <c r="M29" s="19"/>
      <c r="N29" s="19"/>
      <c r="O29" s="19"/>
      <c r="P29" s="7"/>
      <c r="Q29" s="6" t="b">
        <v>0</v>
      </c>
      <c r="R29" s="6"/>
      <c r="S29" s="6"/>
      <c r="T29" s="6"/>
      <c r="U29" s="6"/>
      <c r="V29" s="6"/>
      <c r="W29" s="6"/>
      <c r="X29" s="6"/>
      <c r="Y29" s="6"/>
      <c r="Z29" s="6"/>
    </row>
    <row r="30" spans="2:26" ht="12" customHeight="1" x14ac:dyDescent="0.25">
      <c r="B30" s="9"/>
      <c r="C30" s="19"/>
      <c r="D30" s="19"/>
      <c r="E30" s="19"/>
      <c r="F30" s="19"/>
      <c r="G30" s="19"/>
      <c r="H30" s="28"/>
      <c r="I30" s="28"/>
      <c r="J30" s="19"/>
      <c r="K30" s="19"/>
      <c r="L30" s="19"/>
      <c r="M30" s="19"/>
      <c r="N30" s="19"/>
      <c r="O30" s="19"/>
      <c r="P30" s="7"/>
      <c r="Q30" s="6"/>
      <c r="R30" s="6"/>
      <c r="S30" s="6"/>
      <c r="T30" s="6"/>
      <c r="U30" s="6"/>
      <c r="V30" s="6"/>
      <c r="W30" s="6"/>
      <c r="X30" s="6"/>
      <c r="Y30" s="6"/>
    </row>
    <row r="31" spans="2:26" ht="12" customHeight="1" x14ac:dyDescent="0.25">
      <c r="B31" s="9"/>
      <c r="C31" s="19"/>
      <c r="D31" s="19"/>
      <c r="E31" s="19"/>
      <c r="F31" s="19"/>
      <c r="G31" s="19"/>
      <c r="H31" s="78" t="s">
        <v>35</v>
      </c>
      <c r="I31" s="38"/>
      <c r="J31" s="78" t="s">
        <v>36</v>
      </c>
      <c r="K31" s="38"/>
      <c r="L31" s="95" t="s">
        <v>37</v>
      </c>
      <c r="M31" s="95"/>
      <c r="N31" s="95"/>
      <c r="O31" s="19"/>
      <c r="P31" s="7"/>
      <c r="Q31" s="6"/>
      <c r="R31" s="6" t="s">
        <v>38</v>
      </c>
      <c r="S31" s="36" t="s">
        <v>39</v>
      </c>
      <c r="T31" s="34"/>
      <c r="U31" s="30"/>
      <c r="V31" s="6"/>
      <c r="W31" s="6"/>
      <c r="X31" s="6"/>
    </row>
    <row r="32" spans="2:26" ht="9.9499999999999993" customHeight="1" x14ac:dyDescent="0.25">
      <c r="B32" s="9"/>
      <c r="C32" s="19"/>
      <c r="D32" s="19"/>
      <c r="E32" s="19"/>
      <c r="F32" s="19"/>
      <c r="G32" s="19"/>
      <c r="H32" s="19"/>
      <c r="I32" s="19"/>
      <c r="J32" s="19"/>
      <c r="K32" s="19"/>
      <c r="L32" s="19"/>
      <c r="M32" s="19"/>
      <c r="N32" s="19"/>
      <c r="O32" s="19"/>
      <c r="P32" s="7"/>
      <c r="Q32" s="6"/>
      <c r="R32" s="6">
        <f>(IF(AND(Q29=TRUE,H33=""),1,0))</f>
        <v>0</v>
      </c>
      <c r="S32" s="36">
        <f>(IF(AND(Q29=TRUE,J33=""),1,0))</f>
        <v>0</v>
      </c>
      <c r="T32" s="30">
        <f>IF(AND(Q29=TRUE,H33&lt;&gt;"",J33&lt;&gt;""),0,1)</f>
        <v>1</v>
      </c>
      <c r="U32" s="30">
        <f>IF(AND(Q29=TRUE,H33&lt;&gt;"",J33=""),1,0)</f>
        <v>0</v>
      </c>
      <c r="V32" s="6"/>
      <c r="W32" s="6"/>
      <c r="X32" s="6"/>
    </row>
    <row r="33" spans="2:27" ht="12" customHeight="1" x14ac:dyDescent="0.25">
      <c r="B33" s="9"/>
      <c r="C33" s="19"/>
      <c r="D33" s="19"/>
      <c r="E33" s="19"/>
      <c r="F33" s="19"/>
      <c r="G33" s="19"/>
      <c r="H33" s="33"/>
      <c r="I33" s="19"/>
      <c r="J33" s="31">
        <v>0.66666666666666663</v>
      </c>
      <c r="K33" s="19"/>
      <c r="L33" s="31">
        <f>H33</f>
        <v>0</v>
      </c>
      <c r="M33" s="32" t="s">
        <v>40</v>
      </c>
      <c r="N33" s="31">
        <f>J33</f>
        <v>0.66666666666666663</v>
      </c>
      <c r="O33" s="19"/>
      <c r="P33" s="7"/>
      <c r="Q33" s="6"/>
      <c r="R33" s="6"/>
      <c r="S33" s="36"/>
      <c r="T33" s="30"/>
      <c r="U33" s="30"/>
      <c r="V33" s="6"/>
      <c r="W33" s="6"/>
      <c r="X33" s="6"/>
      <c r="Y33" s="6"/>
    </row>
    <row r="34" spans="2:27" ht="9.9499999999999993" customHeight="1" x14ac:dyDescent="0.25">
      <c r="B34" s="9"/>
      <c r="C34" s="19"/>
      <c r="D34" s="19"/>
      <c r="E34" s="19"/>
      <c r="F34" s="19"/>
      <c r="G34" s="19"/>
      <c r="H34" s="28"/>
      <c r="I34" s="28"/>
      <c r="J34" s="19"/>
      <c r="K34" s="19"/>
      <c r="L34" s="19"/>
      <c r="M34" s="19"/>
      <c r="N34" s="19"/>
      <c r="O34" s="19"/>
      <c r="P34" s="7"/>
      <c r="Q34" s="6"/>
      <c r="R34" s="6">
        <f>(IF(AND(Q29=TRUE,H35=""),1,0))</f>
        <v>0</v>
      </c>
      <c r="S34" s="36">
        <f>(IF(AND(Q29=TRUE,J35=""),1,0))</f>
        <v>0</v>
      </c>
      <c r="T34" s="30">
        <f>IF(AND(Q29=TRUE,H35&lt;&gt;"",J35&lt;&gt;""),0,1)</f>
        <v>1</v>
      </c>
      <c r="U34" s="30">
        <f>IF(AND(Q29=TRUE,H35&lt;&gt;"",J35=""),1,0)</f>
        <v>0</v>
      </c>
      <c r="V34" s="6"/>
      <c r="W34" s="6"/>
      <c r="X34" s="6"/>
      <c r="Y34" s="6"/>
    </row>
    <row r="35" spans="2:27" ht="12" customHeight="1" x14ac:dyDescent="0.25">
      <c r="B35" s="9"/>
      <c r="C35" s="19"/>
      <c r="D35" s="19"/>
      <c r="E35" s="19"/>
      <c r="F35" s="19"/>
      <c r="G35" s="19"/>
      <c r="H35" s="33"/>
      <c r="I35" s="19"/>
      <c r="J35" s="31"/>
      <c r="K35" s="19"/>
      <c r="L35" s="31">
        <f>H35</f>
        <v>0</v>
      </c>
      <c r="M35" s="32" t="s">
        <v>40</v>
      </c>
      <c r="N35" s="31">
        <f>J35</f>
        <v>0</v>
      </c>
      <c r="O35" s="19"/>
      <c r="P35" s="7"/>
      <c r="Q35" s="6"/>
      <c r="R35" s="6"/>
      <c r="S35" s="36"/>
      <c r="T35" s="30"/>
      <c r="U35" s="30"/>
      <c r="V35" s="6"/>
      <c r="W35" s="6"/>
      <c r="X35" s="6"/>
      <c r="Y35" s="6"/>
    </row>
    <row r="36" spans="2:27" ht="9.9499999999999993" customHeight="1" x14ac:dyDescent="0.25">
      <c r="B36" s="9"/>
      <c r="C36" s="19"/>
      <c r="D36" s="19"/>
      <c r="E36" s="19"/>
      <c r="F36" s="19"/>
      <c r="G36" s="19"/>
      <c r="H36" s="35"/>
      <c r="I36" s="35"/>
      <c r="J36" s="35"/>
      <c r="K36" s="19"/>
      <c r="L36" s="19"/>
      <c r="M36" s="19"/>
      <c r="N36" s="19"/>
      <c r="O36" s="19"/>
      <c r="P36" s="7"/>
      <c r="Q36" s="6"/>
      <c r="R36" s="6">
        <f>(IF(AND(Q29=TRUE,H37=""),1,0))</f>
        <v>0</v>
      </c>
      <c r="S36" s="36">
        <f>(IF(AND(Q29=TRUE,J37=""),1,0))</f>
        <v>0</v>
      </c>
      <c r="T36" s="30">
        <f>IF(AND(Q29=TRUE,H37&lt;&gt;"",J37&lt;&gt;""),0,1)</f>
        <v>1</v>
      </c>
      <c r="U36" s="30">
        <f>IF(AND(Q29=TRUE,H37&lt;&gt;"",J37=""),1,0)</f>
        <v>0</v>
      </c>
      <c r="V36" s="6"/>
      <c r="W36" s="6"/>
      <c r="X36" s="6"/>
      <c r="Y36" s="6"/>
      <c r="Z36" s="6"/>
      <c r="AA36" s="6"/>
    </row>
    <row r="37" spans="2:27" ht="12" customHeight="1" x14ac:dyDescent="0.25">
      <c r="B37" s="9"/>
      <c r="C37" s="19"/>
      <c r="D37" s="19"/>
      <c r="E37" s="19"/>
      <c r="F37" s="19"/>
      <c r="G37" s="19"/>
      <c r="H37" s="33"/>
      <c r="I37" s="19"/>
      <c r="J37" s="31"/>
      <c r="K37" s="19"/>
      <c r="L37" s="31">
        <f>H37</f>
        <v>0</v>
      </c>
      <c r="M37" s="32" t="s">
        <v>40</v>
      </c>
      <c r="N37" s="31">
        <f>J37</f>
        <v>0</v>
      </c>
      <c r="O37" s="19"/>
      <c r="P37" s="7"/>
      <c r="Q37" s="6"/>
      <c r="R37" s="6"/>
      <c r="S37" s="6"/>
      <c r="T37" s="6"/>
      <c r="U37" s="6"/>
      <c r="V37" s="6"/>
      <c r="W37" s="6"/>
      <c r="X37" s="6"/>
      <c r="Y37" s="6"/>
      <c r="Z37" s="6"/>
      <c r="AA37" s="6"/>
    </row>
    <row r="38" spans="2:27" ht="9.9499999999999993" customHeight="1" x14ac:dyDescent="0.25">
      <c r="B38" s="9"/>
      <c r="C38" s="19"/>
      <c r="D38" s="19"/>
      <c r="E38" s="19"/>
      <c r="F38" s="19"/>
      <c r="G38" s="19"/>
      <c r="H38" s="28"/>
      <c r="I38" s="28"/>
      <c r="J38" s="19"/>
      <c r="K38" s="19"/>
      <c r="L38" s="19"/>
      <c r="M38" s="19"/>
      <c r="N38" s="19"/>
      <c r="O38" s="19"/>
      <c r="P38" s="7"/>
      <c r="Q38" s="6"/>
      <c r="R38" s="6"/>
      <c r="S38" s="6"/>
      <c r="T38" s="6"/>
      <c r="U38" s="6"/>
      <c r="V38" s="6"/>
      <c r="W38" s="6"/>
      <c r="X38" s="6"/>
      <c r="Y38" s="6"/>
      <c r="Z38" s="6"/>
    </row>
    <row r="39" spans="2:27" ht="15.75" x14ac:dyDescent="0.25">
      <c r="B39" s="9"/>
      <c r="C39" s="21" t="s">
        <v>41</v>
      </c>
      <c r="G39" s="17"/>
      <c r="H39" s="21"/>
      <c r="I39" s="21"/>
      <c r="P39" s="7"/>
      <c r="Q39" s="6"/>
      <c r="R39" s="6"/>
      <c r="S39" s="6"/>
      <c r="T39" s="6"/>
      <c r="U39" s="6"/>
      <c r="V39" s="6"/>
      <c r="Z39" s="6"/>
    </row>
    <row r="40" spans="2:27" x14ac:dyDescent="0.25">
      <c r="B40" s="9"/>
      <c r="C40" s="22"/>
      <c r="D40" s="22"/>
      <c r="E40" s="22"/>
      <c r="F40" s="22"/>
      <c r="G40" s="22"/>
      <c r="H40" s="22"/>
      <c r="I40" s="22"/>
      <c r="J40" s="22"/>
      <c r="K40" s="22"/>
      <c r="L40" s="22"/>
      <c r="M40" s="22"/>
      <c r="N40" s="22"/>
      <c r="O40" s="22"/>
      <c r="P40" s="7"/>
      <c r="U40" s="6"/>
      <c r="V40" s="6"/>
    </row>
    <row r="41" spans="2:27" ht="15.75" customHeight="1" x14ac:dyDescent="0.25">
      <c r="B41" s="9"/>
      <c r="C41" s="10" t="s">
        <v>29</v>
      </c>
      <c r="E41" s="87"/>
      <c r="F41" s="88"/>
      <c r="H41" s="10" t="s">
        <v>30</v>
      </c>
      <c r="I41" s="10"/>
      <c r="L41" s="87"/>
      <c r="M41" s="89"/>
      <c r="N41" s="89"/>
      <c r="O41" s="88"/>
      <c r="P41" s="7"/>
      <c r="U41" s="6">
        <f>IF(E41="",1,0)</f>
        <v>1</v>
      </c>
      <c r="V41" s="6"/>
    </row>
    <row r="42" spans="2:27" ht="15.75" customHeight="1" x14ac:dyDescent="0.25">
      <c r="B42" s="9"/>
      <c r="C42" s="10"/>
      <c r="E42" s="29"/>
      <c r="F42" s="29"/>
      <c r="H42" s="10"/>
      <c r="I42" s="10"/>
      <c r="L42" s="38"/>
      <c r="M42" s="38"/>
      <c r="N42" s="38"/>
      <c r="O42" s="38"/>
      <c r="P42" s="7"/>
      <c r="U42" s="6">
        <f>IF(L41="",1,0)</f>
        <v>1</v>
      </c>
      <c r="V42" s="6"/>
    </row>
    <row r="43" spans="2:27" ht="15.75" customHeight="1" x14ac:dyDescent="0.25">
      <c r="B43" s="9"/>
      <c r="C43" s="20" t="s">
        <v>42</v>
      </c>
      <c r="H43" s="10"/>
      <c r="I43" s="10"/>
      <c r="P43" s="7"/>
    </row>
    <row r="44" spans="2:27" x14ac:dyDescent="0.25">
      <c r="B44" s="23"/>
      <c r="C44" s="24"/>
      <c r="D44" s="25"/>
      <c r="E44" s="26"/>
      <c r="F44" s="26"/>
      <c r="G44" s="26"/>
      <c r="H44" s="26"/>
      <c r="I44" s="26"/>
      <c r="J44" s="26"/>
      <c r="K44" s="26"/>
      <c r="L44" s="26"/>
      <c r="M44" s="26"/>
      <c r="N44" s="26"/>
      <c r="O44" s="26"/>
      <c r="P44" s="27"/>
    </row>
    <row r="48" spans="2:27" x14ac:dyDescent="0.25">
      <c r="F48" s="55"/>
    </row>
    <row r="49" spans="6:6" x14ac:dyDescent="0.25">
      <c r="F49" s="55"/>
    </row>
  </sheetData>
  <mergeCells count="21">
    <mergeCell ref="L23:O23"/>
    <mergeCell ref="E13:F13"/>
    <mergeCell ref="E41:F41"/>
    <mergeCell ref="L41:O41"/>
    <mergeCell ref="E17:F17"/>
    <mergeCell ref="L17:O17"/>
    <mergeCell ref="E19:F19"/>
    <mergeCell ref="L19:O19"/>
    <mergeCell ref="E21:F21"/>
    <mergeCell ref="L21:O21"/>
    <mergeCell ref="E23:F23"/>
    <mergeCell ref="L13:O13"/>
    <mergeCell ref="E25:F25"/>
    <mergeCell ref="L25:O25"/>
    <mergeCell ref="L31:N31"/>
    <mergeCell ref="B4:P4"/>
    <mergeCell ref="E15:F15"/>
    <mergeCell ref="L15:O15"/>
    <mergeCell ref="E7:J7"/>
    <mergeCell ref="E11:F11"/>
    <mergeCell ref="L11:O11"/>
  </mergeCells>
  <phoneticPr fontId="0" type="noConversion"/>
  <conditionalFormatting sqref="C11 H11:I11 C13">
    <cfRule type="expression" dxfId="338" priority="119" stopIfTrue="1">
      <formula>$Q$8=FALSE</formula>
    </cfRule>
  </conditionalFormatting>
  <conditionalFormatting sqref="C15">
    <cfRule type="expression" dxfId="337" priority="112" stopIfTrue="1">
      <formula>$Q$8=TRUE</formula>
    </cfRule>
  </conditionalFormatting>
  <conditionalFormatting sqref="C43">
    <cfRule type="expression" dxfId="336" priority="86" stopIfTrue="1">
      <formula>$V$25&gt;0</formula>
    </cfRule>
  </conditionalFormatting>
  <conditionalFormatting sqref="E11:F11">
    <cfRule type="expression" dxfId="335" priority="111" stopIfTrue="1">
      <formula>$W$8=1</formula>
    </cfRule>
    <cfRule type="expression" dxfId="334" priority="110" stopIfTrue="1">
      <formula>$X$8=1</formula>
    </cfRule>
    <cfRule type="expression" dxfId="333" priority="109" stopIfTrue="1">
      <formula>$Y$8=1</formula>
    </cfRule>
  </conditionalFormatting>
  <conditionalFormatting sqref="E13:F13">
    <cfRule type="expression" dxfId="332" priority="113" stopIfTrue="1">
      <formula>$Y$10=1</formula>
    </cfRule>
    <cfRule type="expression" dxfId="331" priority="114" stopIfTrue="1">
      <formula>$X$10=1</formula>
    </cfRule>
    <cfRule type="expression" dxfId="330" priority="115" stopIfTrue="1">
      <formula>$W$10=1</formula>
    </cfRule>
  </conditionalFormatting>
  <conditionalFormatting sqref="E15:F15">
    <cfRule type="expression" dxfId="329" priority="120" stopIfTrue="1">
      <formula>$Q$8=TRUE</formula>
    </cfRule>
    <cfRule type="expression" dxfId="328" priority="96">
      <formula>$V$11=1</formula>
    </cfRule>
  </conditionalFormatting>
  <conditionalFormatting sqref="E17:F17">
    <cfRule type="expression" dxfId="327" priority="101">
      <formula>$V$12=1</formula>
    </cfRule>
  </conditionalFormatting>
  <conditionalFormatting sqref="E19:F19">
    <cfRule type="expression" dxfId="326" priority="100">
      <formula>$V$13=1</formula>
    </cfRule>
  </conditionalFormatting>
  <conditionalFormatting sqref="E21:F21">
    <cfRule type="expression" dxfId="325" priority="99">
      <formula>$V$14=1</formula>
    </cfRule>
  </conditionalFormatting>
  <conditionalFormatting sqref="E23:F23">
    <cfRule type="expression" dxfId="324" priority="98">
      <formula>$V$15=1</formula>
    </cfRule>
  </conditionalFormatting>
  <conditionalFormatting sqref="E25:F25">
    <cfRule type="expression" dxfId="323" priority="97">
      <formula>$V$16=1</formula>
    </cfRule>
  </conditionalFormatting>
  <conditionalFormatting sqref="E41:F41">
    <cfRule type="expression" dxfId="322" priority="85">
      <formula>$V$23=1</formula>
    </cfRule>
  </conditionalFormatting>
  <conditionalFormatting sqref="E7:J7">
    <cfRule type="expression" dxfId="321" priority="83">
      <formula>$V$8=1</formula>
    </cfRule>
  </conditionalFormatting>
  <conditionalFormatting sqref="H31 J31 L31:N31">
    <cfRule type="expression" dxfId="320" priority="44">
      <formula>$Q$29=FALSE</formula>
    </cfRule>
  </conditionalFormatting>
  <conditionalFormatting sqref="H33">
    <cfRule type="expression" dxfId="319" priority="11">
      <formula>$T$32=0</formula>
    </cfRule>
    <cfRule type="expression" dxfId="318" priority="12">
      <formula>$Q$29=FALSE</formula>
    </cfRule>
  </conditionalFormatting>
  <conditionalFormatting sqref="H35">
    <cfRule type="expression" dxfId="317" priority="9">
      <formula>$T$34=0</formula>
    </cfRule>
    <cfRule type="expression" dxfId="316" priority="10">
      <formula>$Q$29=FALSE</formula>
    </cfRule>
  </conditionalFormatting>
  <conditionalFormatting sqref="H37">
    <cfRule type="expression" dxfId="315" priority="7">
      <formula>$T$36=0</formula>
    </cfRule>
    <cfRule type="expression" dxfId="314" priority="8">
      <formula>$Q$29=FALSE</formula>
    </cfRule>
  </conditionalFormatting>
  <conditionalFormatting sqref="J33">
    <cfRule type="expression" dxfId="313" priority="33">
      <formula>$T$32=0</formula>
    </cfRule>
    <cfRule type="expression" dxfId="312" priority="16">
      <formula>$Q$29=FALSE</formula>
    </cfRule>
    <cfRule type="expression" dxfId="311" priority="35">
      <formula>$R$32=0</formula>
    </cfRule>
  </conditionalFormatting>
  <conditionalFormatting sqref="J35">
    <cfRule type="expression" dxfId="310" priority="5">
      <formula>$T$34=0</formula>
    </cfRule>
    <cfRule type="expression" dxfId="309" priority="4">
      <formula>$Q$29=FALSE</formula>
    </cfRule>
    <cfRule type="expression" dxfId="308" priority="6">
      <formula>$R$34=0</formula>
    </cfRule>
  </conditionalFormatting>
  <conditionalFormatting sqref="J37">
    <cfRule type="expression" dxfId="307" priority="1">
      <formula>$Q$29=FALSE</formula>
    </cfRule>
    <cfRule type="expression" dxfId="306" priority="3">
      <formula>$R$36=0</formula>
    </cfRule>
    <cfRule type="expression" dxfId="305" priority="2">
      <formula>$T$36=0</formula>
    </cfRule>
  </conditionalFormatting>
  <conditionalFormatting sqref="L33:N33">
    <cfRule type="expression" dxfId="304" priority="32">
      <formula>$T$32=0</formula>
    </cfRule>
  </conditionalFormatting>
  <conditionalFormatting sqref="L35:N35">
    <cfRule type="expression" dxfId="303" priority="28">
      <formula>$T$34=0</formula>
    </cfRule>
  </conditionalFormatting>
  <conditionalFormatting sqref="L37:N37">
    <cfRule type="expression" dxfId="302" priority="24">
      <formula>$T$36=0</formula>
    </cfRule>
  </conditionalFormatting>
  <conditionalFormatting sqref="L15:O15">
    <cfRule type="expression" dxfId="301" priority="93">
      <formula>$V$17=1</formula>
    </cfRule>
  </conditionalFormatting>
  <conditionalFormatting sqref="L17:O17">
    <cfRule type="expression" dxfId="300" priority="91">
      <formula>$V$18=1</formula>
    </cfRule>
  </conditionalFormatting>
  <conditionalFormatting sqref="L19:O19">
    <cfRule type="expression" dxfId="299" priority="90">
      <formula>$V$19=1</formula>
    </cfRule>
  </conditionalFormatting>
  <conditionalFormatting sqref="L21:O21">
    <cfRule type="expression" dxfId="298" priority="89">
      <formula>$V$20=1</formula>
    </cfRule>
  </conditionalFormatting>
  <conditionalFormatting sqref="L23:O23">
    <cfRule type="expression" dxfId="297" priority="88">
      <formula>$V$21=1</formula>
    </cfRule>
  </conditionalFormatting>
  <conditionalFormatting sqref="L25:O25">
    <cfRule type="expression" dxfId="296" priority="87">
      <formula>$V$22=1</formula>
    </cfRule>
  </conditionalFormatting>
  <conditionalFormatting sqref="L41:O41">
    <cfRule type="expression" dxfId="295" priority="84">
      <formula>$V$24=1</formula>
    </cfRule>
  </conditionalFormatting>
  <conditionalFormatting sqref="U10">
    <cfRule type="expression" dxfId="294" priority="23" stopIfTrue="1">
      <formula>$Q$8=FALSE</formula>
    </cfRule>
  </conditionalFormatting>
  <dataValidations count="3">
    <dataValidation allowBlank="1" sqref="E8:O9" xr:uid="{00000000-0002-0000-0000-000000000000}"/>
    <dataValidation type="list" allowBlank="1" showInputMessage="1" showErrorMessage="1" errorTitle="Invalid Data" error="Please select an option from the drop down list provided." sqref="E13:F13" xr:uid="{00000000-0002-0000-0000-000001000000}">
      <formula1>"Basic, Fringe, Inner, Outter"</formula1>
    </dataValidation>
    <dataValidation type="time" allowBlank="1" showInputMessage="1" showErrorMessage="1" errorTitle="Invalid Data" error="Please enter a time value." sqref="H33 J33 H35 J35 H37 J37" xr:uid="{00000000-0002-0000-0000-000002000000}">
      <formula1>0</formula1>
      <formula2>0.999305555555556</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8</xdr:row>
                    <xdr:rowOff>0</xdr:rowOff>
                  </from>
                  <to>
                    <xdr:col>2</xdr:col>
                    <xdr:colOff>304800</xdr:colOff>
                    <xdr:row>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0</xdr:colOff>
                    <xdr:row>26</xdr:row>
                    <xdr:rowOff>0</xdr:rowOff>
                  </from>
                  <to>
                    <xdr:col>2</xdr:col>
                    <xdr:colOff>276225</xdr:colOff>
                    <xdr:row>27</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0</xdr:colOff>
                    <xdr:row>27</xdr:row>
                    <xdr:rowOff>114300</xdr:rowOff>
                  </from>
                  <to>
                    <xdr:col>2</xdr:col>
                    <xdr:colOff>304800</xdr:colOff>
                    <xdr:row>29</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304800</xdr:colOff>
                    <xdr:row>26</xdr:row>
                    <xdr:rowOff>0</xdr:rowOff>
                  </from>
                  <to>
                    <xdr:col>7</xdr:col>
                    <xdr:colOff>295275</xdr:colOff>
                    <xdr:row>27</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304800</xdr:colOff>
                    <xdr:row>28</xdr:row>
                    <xdr:rowOff>0</xdr:rowOff>
                  </from>
                  <to>
                    <xdr:col>7</xdr:col>
                    <xdr:colOff>247650</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R101"/>
  <sheetViews>
    <sheetView showGridLines="0" zoomScale="90" zoomScaleNormal="90" workbookViewId="0">
      <selection activeCell="C9" sqref="C9"/>
    </sheetView>
  </sheetViews>
  <sheetFormatPr defaultRowHeight="12.75" x14ac:dyDescent="0.2"/>
  <cols>
    <col min="1" max="2" width="1.7109375" style="30" customWidth="1"/>
    <col min="3" max="3" width="24.7109375" style="30" customWidth="1"/>
    <col min="4" max="4" width="1.7109375" style="30" customWidth="1"/>
    <col min="5" max="5" width="16.140625" style="30" bestFit="1" customWidth="1"/>
    <col min="6" max="6" width="1.7109375" style="30" customWidth="1"/>
    <col min="7" max="7" width="24.7109375" style="30" customWidth="1"/>
    <col min="8" max="8" width="1.7109375" style="30" customWidth="1"/>
    <col min="9" max="9" width="24.7109375" style="30" customWidth="1"/>
    <col min="10" max="10" width="1.7109375" style="30" customWidth="1"/>
    <col min="11" max="11" width="21.140625" style="30" bestFit="1" customWidth="1"/>
    <col min="12" max="13" width="1.7109375" style="30" customWidth="1"/>
    <col min="14" max="14" width="13.28515625" style="30" customWidth="1"/>
    <col min="15" max="15" width="1.7109375" style="30" customWidth="1"/>
    <col min="16" max="16" width="20.85546875" style="30" customWidth="1"/>
    <col min="17" max="18" width="1.7109375" style="30" customWidth="1"/>
    <col min="19" max="19" width="10.7109375" style="30" customWidth="1"/>
    <col min="20" max="21" width="1.7109375" style="30" customWidth="1"/>
    <col min="22" max="22" width="16.28515625" style="30" customWidth="1"/>
    <col min="23" max="23" width="1.7109375" style="30" customWidth="1"/>
    <col min="24" max="24" width="25.5703125" style="30" customWidth="1"/>
    <col min="25" max="25" width="1.7109375" style="30" customWidth="1"/>
    <col min="26" max="26" width="33" style="30" customWidth="1"/>
    <col min="27" max="27" width="1.7109375" style="30" customWidth="1"/>
    <col min="28" max="28" width="19.28515625" style="30" customWidth="1"/>
    <col min="29" max="30" width="9.140625" style="30" hidden="1" customWidth="1"/>
    <col min="31" max="31" width="8" style="30" hidden="1" customWidth="1"/>
    <col min="32" max="32" width="9.140625" style="30" hidden="1" customWidth="1"/>
    <col min="33" max="33" width="12.140625" style="30" hidden="1" customWidth="1"/>
    <col min="34" max="34" width="9.140625" style="30" hidden="1" customWidth="1"/>
    <col min="35" max="35" width="14.42578125" style="30" hidden="1" customWidth="1"/>
    <col min="36" max="43" width="9.140625" style="30" hidden="1" customWidth="1"/>
    <col min="44" max="44" width="1.5703125" style="30" customWidth="1"/>
    <col min="45" max="45" width="3.85546875" style="30" customWidth="1"/>
    <col min="46" max="16384" width="9.140625" style="30"/>
  </cols>
  <sheetData>
    <row r="2" spans="2:44" ht="45" customHeight="1" x14ac:dyDescent="0.45">
      <c r="B2" s="59" t="s">
        <v>43</v>
      </c>
      <c r="C2" s="60"/>
      <c r="D2" s="60"/>
      <c r="E2" s="60"/>
      <c r="F2" s="60"/>
      <c r="G2" s="60"/>
      <c r="H2" s="60"/>
      <c r="I2" s="60"/>
      <c r="J2" s="60"/>
      <c r="K2" s="60"/>
      <c r="L2" s="60"/>
      <c r="M2" s="60"/>
      <c r="N2" s="64"/>
      <c r="O2" s="64"/>
      <c r="P2" s="64"/>
      <c r="Q2" s="64"/>
      <c r="R2" s="64"/>
      <c r="S2" s="64"/>
      <c r="T2" s="64"/>
      <c r="U2" s="64"/>
      <c r="V2" s="64"/>
      <c r="W2" s="64"/>
      <c r="X2" s="64"/>
      <c r="Y2" s="64"/>
      <c r="Z2" s="64"/>
      <c r="AA2" s="64"/>
      <c r="AB2" s="64"/>
      <c r="AC2" s="65"/>
      <c r="AD2" s="65"/>
      <c r="AE2" s="65"/>
      <c r="AF2" s="65"/>
      <c r="AG2" s="65"/>
      <c r="AH2" s="65"/>
      <c r="AI2" s="65"/>
      <c r="AJ2" s="65"/>
      <c r="AK2" s="65"/>
      <c r="AL2" s="65"/>
      <c r="AM2" s="65"/>
      <c r="AN2" s="65"/>
      <c r="AO2" s="65"/>
      <c r="AP2" s="65"/>
      <c r="AQ2" s="65"/>
      <c r="AR2" s="66"/>
    </row>
    <row r="3" spans="2:44" ht="8.1" customHeight="1" x14ac:dyDescent="0.45">
      <c r="B3" s="67"/>
      <c r="C3" s="42"/>
      <c r="D3" s="42"/>
      <c r="E3" s="42"/>
      <c r="F3" s="42"/>
      <c r="G3" s="42"/>
      <c r="H3" s="42"/>
      <c r="I3" s="42"/>
      <c r="J3" s="42"/>
      <c r="K3" s="42"/>
      <c r="L3" s="42"/>
      <c r="M3" s="42"/>
      <c r="N3" s="43"/>
      <c r="O3" s="43"/>
      <c r="P3" s="43"/>
      <c r="Q3" s="43"/>
      <c r="R3" s="43"/>
      <c r="S3" s="43"/>
      <c r="T3" s="43"/>
      <c r="U3" s="43"/>
      <c r="V3" s="43"/>
      <c r="W3" s="43"/>
      <c r="X3" s="43"/>
      <c r="Y3" s="43"/>
      <c r="Z3" s="43"/>
      <c r="AR3" s="68"/>
    </row>
    <row r="4" spans="2:44" ht="223.5" customHeight="1" x14ac:dyDescent="0.25">
      <c r="B4" s="96" t="s">
        <v>82</v>
      </c>
      <c r="C4" s="97"/>
      <c r="D4" s="97"/>
      <c r="E4" s="97"/>
      <c r="F4" s="97"/>
      <c r="G4" s="97"/>
      <c r="H4" s="97"/>
      <c r="I4" s="97"/>
      <c r="J4" s="97"/>
      <c r="K4" s="97"/>
      <c r="L4" s="97"/>
      <c r="M4" s="97"/>
      <c r="N4" s="97"/>
      <c r="O4" s="97"/>
      <c r="P4" s="97"/>
      <c r="Q4" s="97"/>
      <c r="R4" s="97"/>
      <c r="S4" s="97"/>
      <c r="T4" s="97"/>
      <c r="U4" s="97"/>
      <c r="V4" s="97"/>
      <c r="W4" s="97"/>
      <c r="X4" s="97"/>
      <c r="Y4" s="97"/>
      <c r="Z4" s="97"/>
      <c r="AA4" s="98"/>
      <c r="AB4" s="98"/>
      <c r="AR4" s="68"/>
    </row>
    <row r="5" spans="2:44" customFormat="1" ht="8.1" customHeight="1" x14ac:dyDescent="0.3">
      <c r="B5" s="69"/>
      <c r="C5" s="58"/>
      <c r="D5" s="58"/>
      <c r="E5" s="58"/>
      <c r="F5" s="58"/>
      <c r="G5" s="58"/>
      <c r="H5" s="58"/>
      <c r="I5" s="58"/>
      <c r="J5" s="58"/>
      <c r="K5" s="58"/>
      <c r="L5" s="58"/>
      <c r="M5" s="58"/>
      <c r="N5" s="58"/>
      <c r="O5" s="58"/>
      <c r="P5" s="58"/>
      <c r="Q5" s="58"/>
      <c r="R5" s="58"/>
      <c r="S5" s="58"/>
      <c r="T5" s="58"/>
      <c r="U5" s="58"/>
      <c r="V5" s="58"/>
      <c r="W5" s="53"/>
      <c r="X5" s="79"/>
      <c r="Y5" s="53"/>
      <c r="Z5" s="79"/>
      <c r="AA5" s="30"/>
      <c r="AB5" s="30"/>
      <c r="AR5" s="68"/>
    </row>
    <row r="6" spans="2:44" customFormat="1" ht="20.25" x14ac:dyDescent="0.3">
      <c r="B6" s="110" t="s">
        <v>44</v>
      </c>
      <c r="C6" s="111"/>
      <c r="D6" s="111"/>
      <c r="E6" s="111"/>
      <c r="F6" s="111"/>
      <c r="G6" s="111"/>
      <c r="H6" s="111"/>
      <c r="I6" s="111"/>
      <c r="J6" s="111"/>
      <c r="K6" s="111"/>
      <c r="L6" s="111"/>
      <c r="M6" s="111"/>
      <c r="N6" s="111"/>
      <c r="O6" s="111"/>
      <c r="P6" s="111"/>
      <c r="Q6" s="111"/>
      <c r="R6" s="111"/>
      <c r="S6" s="111"/>
      <c r="T6" s="111"/>
      <c r="U6" s="111"/>
      <c r="V6" s="111"/>
      <c r="W6" s="53"/>
      <c r="X6" s="79"/>
      <c r="Y6" s="53"/>
      <c r="Z6" s="79"/>
      <c r="AA6" s="30"/>
      <c r="AB6" s="30"/>
      <c r="AR6" s="68"/>
    </row>
    <row r="7" spans="2:44" ht="12" customHeight="1" x14ac:dyDescent="0.45">
      <c r="B7" s="67"/>
      <c r="C7" s="44" t="s">
        <v>45</v>
      </c>
      <c r="D7" s="37"/>
      <c r="E7" s="101" t="s">
        <v>46</v>
      </c>
      <c r="F7" s="101"/>
      <c r="G7" s="101"/>
      <c r="H7" s="101"/>
      <c r="I7" s="101"/>
      <c r="J7" s="101"/>
      <c r="K7" s="101"/>
      <c r="L7" s="101"/>
      <c r="M7" s="101"/>
      <c r="N7" s="101"/>
      <c r="O7" s="101"/>
      <c r="P7" s="101"/>
      <c r="Q7" s="101"/>
      <c r="R7" s="43"/>
      <c r="S7" s="43"/>
      <c r="T7" s="43"/>
      <c r="U7" s="43"/>
      <c r="V7" s="43"/>
      <c r="W7" s="43"/>
      <c r="X7" s="43"/>
      <c r="Y7" s="43"/>
      <c r="Z7" s="43"/>
      <c r="AA7" s="43"/>
      <c r="AB7" s="43"/>
      <c r="AC7" s="7"/>
      <c r="AD7" s="7"/>
      <c r="AE7" s="7"/>
      <c r="AF7" s="7"/>
      <c r="AG7" s="7"/>
      <c r="AH7" s="7"/>
      <c r="AI7" s="7"/>
      <c r="AJ7" s="7"/>
      <c r="AK7" s="7"/>
      <c r="AL7" s="7"/>
      <c r="AM7" s="7"/>
      <c r="AN7" s="7"/>
      <c r="AO7" s="7"/>
      <c r="AP7" s="7"/>
      <c r="AQ7" s="7"/>
      <c r="AR7" s="68"/>
    </row>
    <row r="8" spans="2:44" ht="8.1" customHeight="1" x14ac:dyDescent="0.45">
      <c r="B8" s="67"/>
      <c r="D8" s="37"/>
      <c r="E8" s="45"/>
      <c r="F8" s="45"/>
      <c r="G8" s="45"/>
      <c r="H8" s="45"/>
      <c r="I8" s="45"/>
      <c r="J8" s="45"/>
      <c r="K8" s="45"/>
      <c r="L8" s="45"/>
      <c r="M8" s="45"/>
      <c r="N8" s="45"/>
      <c r="O8" s="45"/>
      <c r="P8" s="45"/>
      <c r="Q8" s="45"/>
      <c r="R8" s="43"/>
      <c r="S8" s="43"/>
      <c r="T8" s="43"/>
      <c r="U8" s="43"/>
      <c r="V8" s="43"/>
      <c r="W8" s="43"/>
      <c r="X8" s="43"/>
      <c r="Y8" s="43"/>
      <c r="Z8" s="43"/>
      <c r="AA8" s="43"/>
      <c r="AB8" s="43"/>
      <c r="AC8" s="7"/>
      <c r="AD8" s="7"/>
      <c r="AE8" s="7"/>
      <c r="AF8" s="7"/>
      <c r="AG8" s="7"/>
      <c r="AH8" s="7"/>
      <c r="AI8" s="7"/>
      <c r="AJ8" s="7"/>
      <c r="AK8" s="7"/>
      <c r="AL8" s="7"/>
      <c r="AM8" s="7"/>
      <c r="AN8" s="7"/>
      <c r="AO8" s="7"/>
      <c r="AP8" s="7"/>
      <c r="AQ8" s="7"/>
      <c r="AR8" s="68"/>
    </row>
    <row r="9" spans="2:44" ht="15" customHeight="1" x14ac:dyDescent="0.45">
      <c r="B9" s="67"/>
      <c r="C9" s="46" t="s">
        <v>47</v>
      </c>
      <c r="D9" s="37"/>
      <c r="E9" s="107" t="str">
        <f>VLOOKUP(C9,C93:D99,2,0)</f>
        <v>Users can view bookings for ward and authorise timesheets. No booking privileges granted.</v>
      </c>
      <c r="F9" s="108"/>
      <c r="G9" s="108"/>
      <c r="H9" s="108"/>
      <c r="I9" s="108"/>
      <c r="J9" s="108"/>
      <c r="K9" s="108"/>
      <c r="L9" s="108"/>
      <c r="M9" s="108"/>
      <c r="N9" s="108"/>
      <c r="O9" s="108"/>
      <c r="P9" s="108"/>
      <c r="Q9" s="109"/>
      <c r="R9" s="43"/>
      <c r="S9" s="43"/>
      <c r="T9" s="43"/>
      <c r="U9" s="43"/>
      <c r="V9" s="43"/>
      <c r="W9" s="43"/>
      <c r="X9" s="43"/>
      <c r="Y9" s="43"/>
      <c r="Z9" s="43"/>
      <c r="AA9" s="43"/>
      <c r="AB9" s="43"/>
      <c r="AC9" s="7"/>
      <c r="AD9" s="7"/>
      <c r="AE9" s="7"/>
      <c r="AF9" s="7"/>
      <c r="AG9" s="7"/>
      <c r="AH9" s="7"/>
      <c r="AI9" s="7"/>
      <c r="AJ9" s="7"/>
      <c r="AK9" s="7"/>
      <c r="AL9" s="7"/>
      <c r="AM9" s="7"/>
      <c r="AN9" s="7"/>
      <c r="AO9" s="7"/>
      <c r="AP9" s="7"/>
      <c r="AQ9" s="7"/>
      <c r="AR9" s="68"/>
    </row>
    <row r="10" spans="2:44" ht="8.1" customHeight="1" x14ac:dyDescent="0.45">
      <c r="B10" s="67"/>
      <c r="D10" s="37"/>
      <c r="E10" s="45"/>
      <c r="F10" s="45"/>
      <c r="G10" s="45"/>
      <c r="H10" s="45"/>
      <c r="I10" s="45"/>
      <c r="J10" s="45"/>
      <c r="K10" s="45"/>
      <c r="L10" s="45"/>
      <c r="M10" s="45"/>
      <c r="N10" s="45"/>
      <c r="O10" s="45"/>
      <c r="P10" s="45"/>
      <c r="Q10" s="45"/>
      <c r="R10" s="43"/>
      <c r="S10" s="43"/>
      <c r="T10" s="43"/>
      <c r="U10" s="43"/>
      <c r="V10" s="43"/>
      <c r="W10" s="43"/>
      <c r="X10" s="43"/>
      <c r="Y10" s="43"/>
      <c r="Z10" s="43"/>
      <c r="AR10" s="68"/>
    </row>
    <row r="11" spans="2:44" ht="12.75" customHeight="1" x14ac:dyDescent="0.25">
      <c r="B11" s="70"/>
      <c r="AR11" s="68"/>
    </row>
    <row r="12" spans="2:44" ht="15.75" x14ac:dyDescent="0.25">
      <c r="B12" s="70"/>
      <c r="C12" s="47" t="s">
        <v>48</v>
      </c>
      <c r="D12" s="103">
        <f>'New Ward Setup'!E7</f>
        <v>0</v>
      </c>
      <c r="E12" s="104"/>
      <c r="F12" s="104"/>
      <c r="G12" s="105"/>
      <c r="H12" s="56"/>
      <c r="I12" s="56"/>
      <c r="J12" s="56"/>
      <c r="AR12" s="68"/>
    </row>
    <row r="13" spans="2:44" ht="8.1" customHeight="1" x14ac:dyDescent="0.25">
      <c r="B13" s="70"/>
      <c r="C13" s="47"/>
      <c r="D13" s="56"/>
      <c r="E13" s="56"/>
      <c r="F13" s="56"/>
      <c r="G13" s="56"/>
      <c r="H13" s="56"/>
      <c r="I13" s="56"/>
      <c r="J13" s="56"/>
      <c r="AA13" s="50"/>
      <c r="AB13" s="50"/>
      <c r="AC13" s="50"/>
      <c r="AD13" s="50"/>
      <c r="AE13" s="50"/>
      <c r="AF13" s="50"/>
      <c r="AG13" s="50"/>
      <c r="AH13" s="50"/>
      <c r="AI13" s="50"/>
      <c r="AJ13" s="50"/>
      <c r="AK13" s="50"/>
      <c r="AL13" s="50"/>
      <c r="AM13" s="50"/>
      <c r="AN13" s="50"/>
      <c r="AO13" s="50"/>
      <c r="AP13" s="50"/>
      <c r="AQ13" s="50"/>
      <c r="AR13" s="68"/>
    </row>
    <row r="14" spans="2:44" ht="8.1" customHeight="1" x14ac:dyDescent="0.25">
      <c r="B14" s="70"/>
      <c r="E14" s="47"/>
      <c r="G14" s="47"/>
      <c r="H14" s="56"/>
      <c r="I14" s="56"/>
      <c r="J14" s="56"/>
      <c r="K14" s="56"/>
      <c r="L14" s="56"/>
      <c r="M14" s="56"/>
      <c r="AA14" s="50"/>
      <c r="AB14" s="50"/>
      <c r="AR14" s="68"/>
    </row>
    <row r="15" spans="2:44" ht="15.75" x14ac:dyDescent="0.25">
      <c r="B15" s="70"/>
      <c r="C15" s="57" t="s">
        <v>49</v>
      </c>
      <c r="D15" s="56"/>
      <c r="E15" s="57" t="s">
        <v>50</v>
      </c>
      <c r="F15" s="56"/>
      <c r="G15" s="57" t="s">
        <v>51</v>
      </c>
      <c r="H15" s="56"/>
      <c r="I15" s="57" t="s">
        <v>52</v>
      </c>
      <c r="J15" s="56"/>
      <c r="K15" s="57" t="s">
        <v>53</v>
      </c>
      <c r="L15" s="56"/>
      <c r="M15" s="101" t="s">
        <v>54</v>
      </c>
      <c r="N15" s="101"/>
      <c r="O15" s="101"/>
      <c r="P15" s="101"/>
      <c r="Q15" s="101"/>
      <c r="R15" s="101"/>
      <c r="S15" s="101"/>
      <c r="T15" s="101"/>
      <c r="U15" s="101"/>
      <c r="V15" s="101"/>
      <c r="W15" s="101"/>
      <c r="X15" s="102"/>
      <c r="Y15" s="102"/>
      <c r="Z15" s="102"/>
      <c r="AA15" s="102"/>
      <c r="AB15" s="102"/>
      <c r="AC15" s="71" t="s">
        <v>55</v>
      </c>
      <c r="AD15" s="71" t="s">
        <v>56</v>
      </c>
      <c r="AE15" s="71" t="s">
        <v>51</v>
      </c>
      <c r="AF15" s="71" t="s">
        <v>52</v>
      </c>
      <c r="AG15" s="71" t="s">
        <v>53</v>
      </c>
      <c r="AH15" s="71" t="s">
        <v>57</v>
      </c>
      <c r="AI15" s="71" t="s">
        <v>58</v>
      </c>
      <c r="AJ15" s="71" t="s">
        <v>59</v>
      </c>
      <c r="AK15" s="71" t="s">
        <v>60</v>
      </c>
      <c r="AL15" s="71" t="s">
        <v>61</v>
      </c>
      <c r="AM15" s="71" t="s">
        <v>62</v>
      </c>
      <c r="AN15" s="71" t="s">
        <v>63</v>
      </c>
      <c r="AO15" s="71"/>
      <c r="AP15" s="71" t="s">
        <v>57</v>
      </c>
      <c r="AQ15" s="71" t="s">
        <v>64</v>
      </c>
      <c r="AR15" s="68"/>
    </row>
    <row r="16" spans="2:44" ht="8.1" customHeight="1" x14ac:dyDescent="0.25">
      <c r="B16" s="70"/>
      <c r="P16" s="72" t="s">
        <v>65</v>
      </c>
      <c r="U16" s="49"/>
      <c r="V16" s="72" t="s">
        <v>66</v>
      </c>
      <c r="W16" s="48"/>
      <c r="X16" s="72" t="s">
        <v>67</v>
      </c>
      <c r="Y16" s="48"/>
      <c r="Z16" s="72" t="s">
        <v>62</v>
      </c>
      <c r="AA16" s="50"/>
      <c r="AB16" s="72" t="s">
        <v>61</v>
      </c>
      <c r="AE16" s="71"/>
      <c r="AR16" s="68"/>
    </row>
    <row r="17" spans="2:44" ht="15.75" customHeight="1" x14ac:dyDescent="0.25">
      <c r="B17" s="70"/>
      <c r="C17" s="61"/>
      <c r="D17" s="50"/>
      <c r="E17" s="51"/>
      <c r="F17" s="50"/>
      <c r="G17" s="80" t="str">
        <f>'New Ward Setup'!Q10</f>
        <v>Vaccination Centre Project</v>
      </c>
      <c r="H17" s="81"/>
      <c r="I17" s="80">
        <f>'New Ward Setup'!E17</f>
        <v>0</v>
      </c>
      <c r="J17" s="50"/>
      <c r="K17" s="51"/>
      <c r="L17" s="50"/>
      <c r="M17" s="50"/>
      <c r="N17" s="82" t="s">
        <v>57</v>
      </c>
      <c r="O17" s="50"/>
      <c r="P17" s="62"/>
      <c r="Q17" s="50"/>
      <c r="R17" s="50"/>
      <c r="S17" s="82" t="s">
        <v>68</v>
      </c>
      <c r="T17" s="50"/>
      <c r="U17" s="50"/>
      <c r="V17" s="62"/>
      <c r="W17" s="56"/>
      <c r="X17" s="62"/>
      <c r="Y17" s="56"/>
      <c r="Z17" s="62"/>
      <c r="AA17" s="50"/>
      <c r="AB17" s="80">
        <f>'New Ward Setup'!W17</f>
        <v>0</v>
      </c>
      <c r="AC17" s="30">
        <f>IF(OR(C17="Add",C17="Remove"),1,0)</f>
        <v>0</v>
      </c>
      <c r="AD17" s="30">
        <f>IF(AND(AC17=1,E17=""),1,0)</f>
        <v>0</v>
      </c>
      <c r="AE17" s="71">
        <f>IF(AND(AC17=1,G17=""),1,0)</f>
        <v>0</v>
      </c>
      <c r="AF17" s="30">
        <f>IF(AND(AC17=1,I17=""),1,0)</f>
        <v>0</v>
      </c>
      <c r="AG17" s="30">
        <f>IF(AND(AC17=1,K17=""),1,0)</f>
        <v>0</v>
      </c>
      <c r="AH17" s="30">
        <f>IF(AND(P17="",AC17=1,AP17=TRUE),1,0)</f>
        <v>0</v>
      </c>
      <c r="AI17" s="30" t="e">
        <f>IF(AND(#REF!="",AC17=1,AQ17=TRUE),1,0)</f>
        <v>#REF!</v>
      </c>
      <c r="AJ17" s="30" t="e">
        <f>IF(AND(#REF!="",AC17=1,AR17=TRUE),1,0)</f>
        <v>#REF!</v>
      </c>
      <c r="AK17" s="30">
        <f>IF(AND(V17="",AC17=1,AR17=TRUE),1,0)</f>
        <v>0</v>
      </c>
      <c r="AL17" s="30">
        <f>IF(AND(X17="",AC17=1,AR17=TRUE),1,0)</f>
        <v>0</v>
      </c>
      <c r="AM17" s="30">
        <f>IF(AND(Z17="",AC17=1,AR17=TRUE),1,0)</f>
        <v>0</v>
      </c>
      <c r="AN17" s="30">
        <f>IF(AND(AC17=1,AP17=FALSE,AR17=FALSE),1,0)</f>
        <v>0</v>
      </c>
      <c r="AO17" s="30" t="e">
        <f>SUM(AE17:AN17)</f>
        <v>#REF!</v>
      </c>
      <c r="AP17" s="30" t="b">
        <v>0</v>
      </c>
      <c r="AQ17" s="30" t="b">
        <v>0</v>
      </c>
      <c r="AR17" s="68" t="b">
        <v>0</v>
      </c>
    </row>
    <row r="18" spans="2:44" ht="8.1" customHeight="1" x14ac:dyDescent="0.25">
      <c r="B18" s="70"/>
      <c r="C18" s="50"/>
      <c r="D18" s="50"/>
      <c r="E18" s="50"/>
      <c r="F18" s="50"/>
      <c r="G18" s="81"/>
      <c r="H18" s="81"/>
      <c r="I18" s="81"/>
      <c r="J18" s="50"/>
      <c r="K18" s="50"/>
      <c r="L18" s="50"/>
      <c r="M18" s="50"/>
      <c r="N18" s="50"/>
      <c r="O18" s="50"/>
      <c r="P18" s="72" t="s">
        <v>65</v>
      </c>
      <c r="Q18" s="50"/>
      <c r="R18" s="50"/>
      <c r="S18" s="50"/>
      <c r="T18" s="50"/>
      <c r="U18" s="49"/>
      <c r="V18" s="72" t="s">
        <v>66</v>
      </c>
      <c r="W18" s="48" t="s">
        <v>69</v>
      </c>
      <c r="X18" s="72" t="s">
        <v>67</v>
      </c>
      <c r="Y18" s="48"/>
      <c r="Z18" s="72" t="s">
        <v>62</v>
      </c>
      <c r="AA18" s="50"/>
      <c r="AB18" s="72" t="s">
        <v>61</v>
      </c>
      <c r="AE18" s="71"/>
      <c r="AR18" s="68"/>
    </row>
    <row r="19" spans="2:44" ht="15.75" customHeight="1" x14ac:dyDescent="0.25">
      <c r="B19" s="70"/>
      <c r="C19" s="61"/>
      <c r="D19" s="50"/>
      <c r="E19" s="51"/>
      <c r="F19" s="50"/>
      <c r="G19" s="80" t="str">
        <f>'New Ward Setup'!Q10</f>
        <v>Vaccination Centre Project</v>
      </c>
      <c r="H19" s="81"/>
      <c r="I19" s="80">
        <f>'New Ward Setup'!E17</f>
        <v>0</v>
      </c>
      <c r="J19" s="50"/>
      <c r="K19" s="51"/>
      <c r="L19" s="50"/>
      <c r="M19" s="50"/>
      <c r="N19" s="82" t="s">
        <v>57</v>
      </c>
      <c r="O19" s="50"/>
      <c r="P19" s="62"/>
      <c r="Q19" s="50"/>
      <c r="R19" s="50"/>
      <c r="S19" s="82" t="s">
        <v>68</v>
      </c>
      <c r="T19" s="50"/>
      <c r="U19" s="50"/>
      <c r="V19" s="62"/>
      <c r="W19" s="56"/>
      <c r="X19" s="51"/>
      <c r="Y19" s="56"/>
      <c r="Z19" s="51"/>
      <c r="AA19" s="50"/>
      <c r="AB19" s="80">
        <f>'New Ward Setup'!W19</f>
        <v>0</v>
      </c>
      <c r="AC19" s="30">
        <f>IF(OR(C19="Add",C19="Remove"),1,0)</f>
        <v>0</v>
      </c>
      <c r="AD19" s="30">
        <f>IF(AND(AC19=1,E19=""),1,0)</f>
        <v>0</v>
      </c>
      <c r="AE19" s="71">
        <f>IF(AND(AC19=1,G19=""),1,0)</f>
        <v>0</v>
      </c>
      <c r="AF19" s="30">
        <f>IF(AND(AC19=1,I19=""),1,0)</f>
        <v>0</v>
      </c>
      <c r="AG19" s="30">
        <f>IF(AND(AC19=1,K19=""),1,0)</f>
        <v>0</v>
      </c>
      <c r="AH19" s="30">
        <f>IF(AND(P19="",AC19=1,AP19=TRUE),1,0)</f>
        <v>0</v>
      </c>
      <c r="AI19" s="30" t="e">
        <f>IF(AND(#REF!="",AC19=1,AQ19=TRUE),1,0)</f>
        <v>#REF!</v>
      </c>
      <c r="AJ19" s="30" t="e">
        <f>IF(AND(#REF!="",AC19=1,AR19=TRUE),1,0)</f>
        <v>#REF!</v>
      </c>
      <c r="AK19" s="30">
        <f>IF(AND(V19="",AC19=1,AR19=TRUE),1,0)</f>
        <v>0</v>
      </c>
      <c r="AL19" s="30">
        <f>IF(AND(X19="",AC19=1,AR19=TRUE),1,0)</f>
        <v>0</v>
      </c>
      <c r="AM19" s="30">
        <f>IF(AND(Z19="",AC19=1,AR19=TRUE),1,0)</f>
        <v>0</v>
      </c>
      <c r="AN19" s="30">
        <f>IF(AND(AC19=1,AP19=FALSE,AR19=FALSE),1,0)</f>
        <v>0</v>
      </c>
      <c r="AO19" s="30" t="e">
        <f t="shared" ref="AO19:AO37" si="0">SUM(AE19:AN19)</f>
        <v>#REF!</v>
      </c>
      <c r="AP19" s="30" t="b">
        <v>0</v>
      </c>
      <c r="AQ19" s="30" t="b">
        <v>0</v>
      </c>
      <c r="AR19" s="68"/>
    </row>
    <row r="20" spans="2:44" ht="8.1" customHeight="1" x14ac:dyDescent="0.25">
      <c r="B20" s="70"/>
      <c r="C20" s="50"/>
      <c r="D20" s="50"/>
      <c r="E20" s="50"/>
      <c r="F20" s="50"/>
      <c r="G20" s="81"/>
      <c r="H20" s="81"/>
      <c r="I20" s="81"/>
      <c r="J20" s="50"/>
      <c r="K20" s="50"/>
      <c r="L20" s="50"/>
      <c r="M20" s="50"/>
      <c r="N20" s="50"/>
      <c r="O20" s="50"/>
      <c r="P20" s="72" t="s">
        <v>65</v>
      </c>
      <c r="Q20" s="50"/>
      <c r="R20" s="50"/>
      <c r="S20" s="50"/>
      <c r="T20" s="50"/>
      <c r="U20" s="49"/>
      <c r="V20" s="72" t="s">
        <v>66</v>
      </c>
      <c r="W20" s="48"/>
      <c r="X20" s="72" t="s">
        <v>67</v>
      </c>
      <c r="Y20" s="48"/>
      <c r="Z20" s="72" t="s">
        <v>62</v>
      </c>
      <c r="AA20" s="50"/>
      <c r="AB20" s="72" t="s">
        <v>61</v>
      </c>
      <c r="AE20" s="71"/>
      <c r="AR20" s="68"/>
    </row>
    <row r="21" spans="2:44" ht="15.75" customHeight="1" x14ac:dyDescent="0.25">
      <c r="B21" s="70"/>
      <c r="C21" s="61"/>
      <c r="D21" s="50"/>
      <c r="E21" s="51"/>
      <c r="F21" s="50"/>
      <c r="G21" s="80" t="str">
        <f>'New Ward Setup'!Q10</f>
        <v>Vaccination Centre Project</v>
      </c>
      <c r="H21" s="81"/>
      <c r="I21" s="80">
        <f>'New Ward Setup'!E17</f>
        <v>0</v>
      </c>
      <c r="J21" s="50"/>
      <c r="K21" s="51"/>
      <c r="L21" s="50"/>
      <c r="M21" s="50"/>
      <c r="N21" s="82" t="s">
        <v>57</v>
      </c>
      <c r="O21" s="50"/>
      <c r="P21" s="62"/>
      <c r="Q21" s="50"/>
      <c r="R21" s="50"/>
      <c r="S21" s="82" t="s">
        <v>68</v>
      </c>
      <c r="T21" s="50"/>
      <c r="U21" s="50"/>
      <c r="V21" s="62"/>
      <c r="W21" s="56"/>
      <c r="X21" s="51"/>
      <c r="Y21" s="56"/>
      <c r="Z21" s="51"/>
      <c r="AA21" s="50"/>
      <c r="AB21" s="80">
        <f>'New Ward Setup'!W21</f>
        <v>0</v>
      </c>
      <c r="AC21" s="30">
        <f>IF(OR(C21="Add",C21="Remove"),1,0)</f>
        <v>0</v>
      </c>
      <c r="AD21" s="30">
        <f>IF(AND(AC21=1,E21=""),1,0)</f>
        <v>0</v>
      </c>
      <c r="AE21" s="71">
        <f>IF(AND(AC21=1,G21=""),1,0)</f>
        <v>0</v>
      </c>
      <c r="AF21" s="30">
        <f>IF(AND(AC21=1,I21=""),1,0)</f>
        <v>0</v>
      </c>
      <c r="AG21" s="30">
        <f>IF(AND(AC21=1,K21=""),1,0)</f>
        <v>0</v>
      </c>
      <c r="AH21" s="30">
        <f>IF(AND(P21="",AC21=1,AP21=TRUE),1,0)</f>
        <v>0</v>
      </c>
      <c r="AI21" s="30" t="e">
        <f>IF(AND(#REF!="",AC21=1,AQ21=TRUE),1,0)</f>
        <v>#REF!</v>
      </c>
      <c r="AJ21" s="30" t="e">
        <f>IF(AND(#REF!="",AC21=1,AR21=TRUE),1,0)</f>
        <v>#REF!</v>
      </c>
      <c r="AK21" s="30">
        <f>IF(AND(V21="",AC21=1,AR21=TRUE),1,0)</f>
        <v>0</v>
      </c>
      <c r="AL21" s="30">
        <f>IF(AND(X21="",AC21=1,AR21=TRUE),1,0)</f>
        <v>0</v>
      </c>
      <c r="AM21" s="30">
        <f>IF(AND(Z21="",AC21=1,AR21=TRUE),1,0)</f>
        <v>0</v>
      </c>
      <c r="AN21" s="30">
        <f>IF(AND(AC21=1,AP21=FALSE,AR21=FALSE),1,0)</f>
        <v>0</v>
      </c>
      <c r="AO21" s="30" t="e">
        <f t="shared" si="0"/>
        <v>#REF!</v>
      </c>
      <c r="AP21" s="30" t="b">
        <v>0</v>
      </c>
      <c r="AQ21" s="30" t="b">
        <v>0</v>
      </c>
      <c r="AR21" s="68"/>
    </row>
    <row r="22" spans="2:44" ht="8.1" customHeight="1" x14ac:dyDescent="0.25">
      <c r="B22" s="70"/>
      <c r="C22" s="50"/>
      <c r="D22" s="50"/>
      <c r="E22" s="50"/>
      <c r="F22" s="50"/>
      <c r="G22" s="81"/>
      <c r="H22" s="81"/>
      <c r="I22" s="81"/>
      <c r="J22" s="50"/>
      <c r="K22" s="50"/>
      <c r="L22" s="50"/>
      <c r="M22" s="50"/>
      <c r="N22" s="50"/>
      <c r="O22" s="50"/>
      <c r="P22" s="72" t="s">
        <v>65</v>
      </c>
      <c r="Q22" s="50"/>
      <c r="R22" s="50"/>
      <c r="S22" s="50"/>
      <c r="T22" s="50"/>
      <c r="U22" s="49"/>
      <c r="V22" s="72" t="s">
        <v>66</v>
      </c>
      <c r="W22" s="48"/>
      <c r="X22" s="72" t="s">
        <v>67</v>
      </c>
      <c r="Y22" s="48"/>
      <c r="Z22" s="72" t="s">
        <v>62</v>
      </c>
      <c r="AA22" s="50"/>
      <c r="AB22" s="72" t="s">
        <v>61</v>
      </c>
      <c r="AE22" s="71"/>
      <c r="AR22" s="68"/>
    </row>
    <row r="23" spans="2:44" ht="15.75" customHeight="1" x14ac:dyDescent="0.25">
      <c r="B23" s="70"/>
      <c r="C23" s="61"/>
      <c r="D23" s="50"/>
      <c r="E23" s="51"/>
      <c r="F23" s="50"/>
      <c r="G23" s="80" t="str">
        <f>'New Ward Setup'!Q10</f>
        <v>Vaccination Centre Project</v>
      </c>
      <c r="H23" s="81"/>
      <c r="I23" s="80">
        <f>'New Ward Setup'!E17</f>
        <v>0</v>
      </c>
      <c r="J23" s="50"/>
      <c r="K23" s="51"/>
      <c r="L23" s="50"/>
      <c r="M23" s="50"/>
      <c r="N23" s="82" t="s">
        <v>57</v>
      </c>
      <c r="O23" s="50"/>
      <c r="P23" s="62"/>
      <c r="Q23" s="50"/>
      <c r="R23" s="50"/>
      <c r="S23" s="82" t="s">
        <v>68</v>
      </c>
      <c r="T23" s="50"/>
      <c r="U23" s="50"/>
      <c r="V23" s="62"/>
      <c r="W23" s="56"/>
      <c r="X23" s="51"/>
      <c r="Y23" s="56"/>
      <c r="Z23" s="51"/>
      <c r="AA23" s="50"/>
      <c r="AB23" s="80">
        <f>'New Ward Setup'!W23</f>
        <v>0</v>
      </c>
      <c r="AC23" s="30">
        <f>IF(OR(C23="Add",C23="Remove"),1,0)</f>
        <v>0</v>
      </c>
      <c r="AD23" s="30">
        <f>IF(AND(AC23=1,E23=""),1,0)</f>
        <v>0</v>
      </c>
      <c r="AE23" s="71">
        <f>IF(AND(AC23=1,G23=""),1,0)</f>
        <v>0</v>
      </c>
      <c r="AF23" s="30">
        <f>IF(AND(AC23=1,I23=""),1,0)</f>
        <v>0</v>
      </c>
      <c r="AG23" s="30">
        <f>IF(AND(AC23=1,K23=""),1,0)</f>
        <v>0</v>
      </c>
      <c r="AH23" s="30">
        <f>IF(AND(P23="",AC23=1,AP23=TRUE),1,0)</f>
        <v>0</v>
      </c>
      <c r="AI23" s="30" t="e">
        <f>IF(AND(#REF!="",AC23=1,AQ23=TRUE),1,0)</f>
        <v>#REF!</v>
      </c>
      <c r="AJ23" s="30" t="e">
        <f>IF(AND(#REF!="",AC23=1,AR23=TRUE),1,0)</f>
        <v>#REF!</v>
      </c>
      <c r="AK23" s="30">
        <f>IF(AND(V23="",AC23=1,AR23=TRUE),1,0)</f>
        <v>0</v>
      </c>
      <c r="AL23" s="30">
        <f>IF(AND(X23="",AC23=1,AR23=TRUE),1,0)</f>
        <v>0</v>
      </c>
      <c r="AM23" s="30">
        <f>IF(AND(Z23="",AC23=1,AR23=TRUE),1,0)</f>
        <v>0</v>
      </c>
      <c r="AN23" s="30">
        <f>IF(AND(AC23=1,AP23=FALSE,AR23=FALSE),1,0)</f>
        <v>0</v>
      </c>
      <c r="AO23" s="30" t="e">
        <f t="shared" si="0"/>
        <v>#REF!</v>
      </c>
      <c r="AP23" s="30" t="b">
        <v>0</v>
      </c>
      <c r="AQ23" s="30" t="b">
        <v>0</v>
      </c>
      <c r="AR23" s="68"/>
    </row>
    <row r="24" spans="2:44" ht="8.1" customHeight="1" x14ac:dyDescent="0.25">
      <c r="B24" s="70"/>
      <c r="C24" s="50"/>
      <c r="D24" s="50"/>
      <c r="E24" s="50"/>
      <c r="F24" s="50"/>
      <c r="G24" s="81"/>
      <c r="H24" s="81"/>
      <c r="I24" s="81"/>
      <c r="J24" s="50"/>
      <c r="K24" s="50"/>
      <c r="L24" s="50"/>
      <c r="M24" s="50"/>
      <c r="N24" s="50"/>
      <c r="O24" s="50"/>
      <c r="P24" s="72" t="s">
        <v>65</v>
      </c>
      <c r="Q24" s="50"/>
      <c r="R24" s="50"/>
      <c r="S24" s="50"/>
      <c r="T24" s="50"/>
      <c r="U24" s="49"/>
      <c r="V24" s="72" t="s">
        <v>66</v>
      </c>
      <c r="W24" s="48"/>
      <c r="X24" s="72" t="s">
        <v>67</v>
      </c>
      <c r="Y24" s="48"/>
      <c r="Z24" s="72" t="s">
        <v>62</v>
      </c>
      <c r="AA24" s="50"/>
      <c r="AB24" s="72" t="s">
        <v>61</v>
      </c>
      <c r="AE24" s="71"/>
      <c r="AR24" s="68"/>
    </row>
    <row r="25" spans="2:44" ht="15.75" customHeight="1" x14ac:dyDescent="0.25">
      <c r="B25" s="70"/>
      <c r="C25" s="61"/>
      <c r="D25" s="50"/>
      <c r="E25" s="51"/>
      <c r="F25" s="50"/>
      <c r="G25" s="80" t="str">
        <f>'New Ward Setup'!Q10</f>
        <v>Vaccination Centre Project</v>
      </c>
      <c r="H25" s="81"/>
      <c r="I25" s="80">
        <f>'New Ward Setup'!E17</f>
        <v>0</v>
      </c>
      <c r="J25" s="50"/>
      <c r="K25" s="51"/>
      <c r="L25" s="50"/>
      <c r="M25" s="50"/>
      <c r="N25" s="82" t="s">
        <v>57</v>
      </c>
      <c r="O25" s="50"/>
      <c r="P25" s="62"/>
      <c r="Q25" s="50"/>
      <c r="R25" s="50"/>
      <c r="S25" s="82" t="s">
        <v>68</v>
      </c>
      <c r="T25" s="50"/>
      <c r="U25" s="50"/>
      <c r="V25" s="62"/>
      <c r="W25" s="56"/>
      <c r="X25" s="51"/>
      <c r="Y25" s="56"/>
      <c r="Z25" s="51"/>
      <c r="AA25" s="50"/>
      <c r="AB25" s="80">
        <f>'New Ward Setup'!W25</f>
        <v>0</v>
      </c>
      <c r="AC25" s="30">
        <f>IF(OR(C25="Add",C25="Remove"),1,0)</f>
        <v>0</v>
      </c>
      <c r="AD25" s="30">
        <f>IF(AND(AC25=1,E25=""),1,0)</f>
        <v>0</v>
      </c>
      <c r="AE25" s="71">
        <f>IF(AND(AC25=1,G25=""),1,0)</f>
        <v>0</v>
      </c>
      <c r="AF25" s="30">
        <f>IF(AND(AC25=1,I25=""),1,0)</f>
        <v>0</v>
      </c>
      <c r="AG25" s="30">
        <f>IF(AND(AC25=1,K25=""),1,0)</f>
        <v>0</v>
      </c>
      <c r="AH25" s="30">
        <f>IF(AND(P25="",AC25=1,AP25=TRUE),1,0)</f>
        <v>0</v>
      </c>
      <c r="AI25" s="30" t="e">
        <f>IF(AND(#REF!="",AC25=1,AQ25=TRUE),1,0)</f>
        <v>#REF!</v>
      </c>
      <c r="AJ25" s="30" t="e">
        <f>IF(AND(#REF!="",AC25=1,AR25=TRUE),1,0)</f>
        <v>#REF!</v>
      </c>
      <c r="AK25" s="30">
        <f>IF(AND(V25="",AC25=1,AR25=TRUE),1,0)</f>
        <v>0</v>
      </c>
      <c r="AL25" s="30">
        <f>IF(AND(X25="",AC25=1,AR25=TRUE),1,0)</f>
        <v>0</v>
      </c>
      <c r="AM25" s="30">
        <f>IF(AND(Z25="",AC25=1,AR25=TRUE),1,0)</f>
        <v>0</v>
      </c>
      <c r="AN25" s="30">
        <f>IF(AND(AC25=1,AP25=FALSE,AR25=FALSE),1,0)</f>
        <v>0</v>
      </c>
      <c r="AO25" s="30" t="e">
        <f t="shared" si="0"/>
        <v>#REF!</v>
      </c>
      <c r="AP25" s="30" t="b">
        <v>0</v>
      </c>
      <c r="AQ25" s="30" t="b">
        <v>0</v>
      </c>
      <c r="AR25" s="68"/>
    </row>
    <row r="26" spans="2:44" ht="8.1" customHeight="1" x14ac:dyDescent="0.25">
      <c r="B26" s="70"/>
      <c r="C26" s="50"/>
      <c r="D26" s="50"/>
      <c r="E26" s="50"/>
      <c r="F26" s="50"/>
      <c r="G26" s="81"/>
      <c r="H26" s="81"/>
      <c r="I26" s="81"/>
      <c r="J26" s="50"/>
      <c r="K26" s="50"/>
      <c r="L26" s="50"/>
      <c r="M26" s="50"/>
      <c r="N26" s="50"/>
      <c r="O26" s="50"/>
      <c r="P26" s="72" t="s">
        <v>65</v>
      </c>
      <c r="Q26" s="50"/>
      <c r="R26" s="50"/>
      <c r="S26" s="50"/>
      <c r="T26" s="50"/>
      <c r="U26" s="49"/>
      <c r="V26" s="72" t="s">
        <v>66</v>
      </c>
      <c r="W26" s="48"/>
      <c r="X26" s="72" t="s">
        <v>67</v>
      </c>
      <c r="Y26" s="48"/>
      <c r="Z26" s="72" t="s">
        <v>62</v>
      </c>
      <c r="AA26" s="50"/>
      <c r="AB26" s="72" t="s">
        <v>61</v>
      </c>
      <c r="AE26" s="71"/>
      <c r="AR26" s="68"/>
    </row>
    <row r="27" spans="2:44" ht="15.75" customHeight="1" x14ac:dyDescent="0.25">
      <c r="B27" s="70"/>
      <c r="C27" s="61"/>
      <c r="D27" s="50"/>
      <c r="E27" s="51"/>
      <c r="F27" s="50"/>
      <c r="G27" s="80" t="str">
        <f>'New Ward Setup'!Q10</f>
        <v>Vaccination Centre Project</v>
      </c>
      <c r="H27" s="81"/>
      <c r="I27" s="80">
        <f>'New Ward Setup'!E17</f>
        <v>0</v>
      </c>
      <c r="J27" s="50"/>
      <c r="K27" s="51"/>
      <c r="L27" s="50"/>
      <c r="M27" s="50"/>
      <c r="N27" s="82" t="s">
        <v>57</v>
      </c>
      <c r="O27" s="50"/>
      <c r="P27" s="62"/>
      <c r="Q27" s="50"/>
      <c r="R27" s="50"/>
      <c r="S27" s="82" t="s">
        <v>68</v>
      </c>
      <c r="T27" s="50"/>
      <c r="U27" s="50"/>
      <c r="V27" s="62"/>
      <c r="W27" s="56"/>
      <c r="X27" s="51"/>
      <c r="Y27" s="56"/>
      <c r="Z27" s="51"/>
      <c r="AA27" s="50"/>
      <c r="AB27" s="80">
        <f>'New Ward Setup'!W27</f>
        <v>0</v>
      </c>
      <c r="AC27" s="30">
        <f>IF(OR(C27="Add",C27="Remove"),1,0)</f>
        <v>0</v>
      </c>
      <c r="AD27" s="30">
        <f>IF(AND(AC27=1,E27=""),1,0)</f>
        <v>0</v>
      </c>
      <c r="AE27" s="71">
        <f>IF(AND(AC27=1,G27=""),1,0)</f>
        <v>0</v>
      </c>
      <c r="AF27" s="30">
        <f>IF(AND(AC27=1,I27=""),1,0)</f>
        <v>0</v>
      </c>
      <c r="AG27" s="30">
        <f>IF(AND(AC27=1,K27=""),1,0)</f>
        <v>0</v>
      </c>
      <c r="AH27" s="30">
        <f>IF(AND(P27="",AC27=1,AP27=TRUE),1,0)</f>
        <v>0</v>
      </c>
      <c r="AI27" s="30" t="e">
        <f>IF(AND(#REF!="",AC27=1,AQ27=TRUE),1,0)</f>
        <v>#REF!</v>
      </c>
      <c r="AJ27" s="30" t="e">
        <f>IF(AND(#REF!="",AC27=1,AR27=TRUE),1,0)</f>
        <v>#REF!</v>
      </c>
      <c r="AK27" s="30">
        <f>IF(AND(V27="",AC27=1,AR27=TRUE),1,0)</f>
        <v>0</v>
      </c>
      <c r="AL27" s="30">
        <f>IF(AND(X27="",AC27=1,AR27=TRUE),1,0)</f>
        <v>0</v>
      </c>
      <c r="AM27" s="30">
        <f>IF(AND(Z27="",AC27=1,AR27=TRUE),1,0)</f>
        <v>0</v>
      </c>
      <c r="AN27" s="30">
        <f>IF(AND(AC27=1,AP27=FALSE,AR27=FALSE),1,0)</f>
        <v>0</v>
      </c>
      <c r="AO27" s="30" t="e">
        <f t="shared" si="0"/>
        <v>#REF!</v>
      </c>
      <c r="AP27" s="30" t="b">
        <v>0</v>
      </c>
      <c r="AQ27" s="30" t="b">
        <v>0</v>
      </c>
      <c r="AR27" s="68"/>
    </row>
    <row r="28" spans="2:44" ht="8.1" customHeight="1" x14ac:dyDescent="0.25">
      <c r="B28" s="70"/>
      <c r="C28" s="50"/>
      <c r="D28" s="50"/>
      <c r="E28" s="50"/>
      <c r="F28" s="50"/>
      <c r="G28" s="81"/>
      <c r="H28" s="81"/>
      <c r="I28" s="81"/>
      <c r="J28" s="50"/>
      <c r="K28" s="50"/>
      <c r="L28" s="50"/>
      <c r="M28" s="50"/>
      <c r="N28" s="50"/>
      <c r="O28" s="50"/>
      <c r="P28" s="72" t="s">
        <v>65</v>
      </c>
      <c r="Q28" s="50"/>
      <c r="R28" s="50"/>
      <c r="S28" s="50"/>
      <c r="T28" s="50"/>
      <c r="U28" s="49"/>
      <c r="V28" s="72" t="s">
        <v>66</v>
      </c>
      <c r="W28" s="48"/>
      <c r="X28" s="72" t="s">
        <v>67</v>
      </c>
      <c r="Y28" s="48"/>
      <c r="Z28" s="72" t="s">
        <v>62</v>
      </c>
      <c r="AA28" s="50"/>
      <c r="AB28" s="72" t="s">
        <v>61</v>
      </c>
      <c r="AE28" s="71"/>
      <c r="AR28" s="68"/>
    </row>
    <row r="29" spans="2:44" ht="15.75" customHeight="1" x14ac:dyDescent="0.25">
      <c r="B29" s="70"/>
      <c r="C29" s="61"/>
      <c r="D29" s="50"/>
      <c r="E29" s="51"/>
      <c r="F29" s="50"/>
      <c r="G29" s="80" t="str">
        <f>'New Ward Setup'!Q10</f>
        <v>Vaccination Centre Project</v>
      </c>
      <c r="H29" s="81"/>
      <c r="I29" s="80">
        <f>'New Ward Setup'!E17</f>
        <v>0</v>
      </c>
      <c r="J29" s="50"/>
      <c r="K29" s="51"/>
      <c r="L29" s="50"/>
      <c r="M29" s="50"/>
      <c r="N29" s="82" t="s">
        <v>57</v>
      </c>
      <c r="O29" s="50"/>
      <c r="P29" s="62"/>
      <c r="Q29" s="50"/>
      <c r="R29" s="50"/>
      <c r="S29" s="82" t="s">
        <v>68</v>
      </c>
      <c r="T29" s="50"/>
      <c r="U29" s="50"/>
      <c r="V29" s="62"/>
      <c r="W29" s="56"/>
      <c r="X29" s="51"/>
      <c r="Y29" s="56"/>
      <c r="Z29" s="51"/>
      <c r="AA29" s="50"/>
      <c r="AB29" s="80">
        <f>'New Ward Setup'!W29</f>
        <v>0</v>
      </c>
      <c r="AC29" s="30">
        <f>IF(OR(C29="Add",C29="Remove"),1,0)</f>
        <v>0</v>
      </c>
      <c r="AD29" s="30">
        <f>IF(AND(AC29=1,E29=""),1,0)</f>
        <v>0</v>
      </c>
      <c r="AE29" s="71">
        <f>IF(AND(AC29=1,G29=""),1,0)</f>
        <v>0</v>
      </c>
      <c r="AF29" s="30">
        <f>IF(AND(AC29=1,I29=""),1,0)</f>
        <v>0</v>
      </c>
      <c r="AG29" s="30">
        <f>IF(AND(AC29=1,K29=""),1,0)</f>
        <v>0</v>
      </c>
      <c r="AH29" s="30">
        <f>IF(AND(P29="",AC29=1,AP29=TRUE),1,0)</f>
        <v>0</v>
      </c>
      <c r="AI29" s="30" t="e">
        <f>IF(AND(#REF!="",AC29=1,AQ29=TRUE),1,0)</f>
        <v>#REF!</v>
      </c>
      <c r="AJ29" s="30" t="e">
        <f>IF(AND(#REF!="",AC29=1,AR29=TRUE),1,0)</f>
        <v>#REF!</v>
      </c>
      <c r="AK29" s="30">
        <f>IF(AND(V29="",AC29=1,AR29=TRUE),1,0)</f>
        <v>0</v>
      </c>
      <c r="AL29" s="30">
        <f>IF(AND(X29="",AC29=1,AR29=TRUE),1,0)</f>
        <v>0</v>
      </c>
      <c r="AM29" s="30">
        <f>IF(AND(Z29="",AC29=1,AR29=TRUE),1,0)</f>
        <v>0</v>
      </c>
      <c r="AN29" s="30">
        <f>IF(AND(AC29=1,AP29=FALSE,AR29=FALSE),1,0)</f>
        <v>0</v>
      </c>
      <c r="AO29" s="30" t="e">
        <f t="shared" si="0"/>
        <v>#REF!</v>
      </c>
      <c r="AP29" s="30" t="b">
        <v>0</v>
      </c>
      <c r="AQ29" s="30" t="b">
        <v>0</v>
      </c>
      <c r="AR29" s="68"/>
    </row>
    <row r="30" spans="2:44" ht="8.1" customHeight="1" x14ac:dyDescent="0.25">
      <c r="B30" s="70"/>
      <c r="C30" s="50"/>
      <c r="D30" s="50"/>
      <c r="E30" s="50"/>
      <c r="F30" s="50"/>
      <c r="G30" s="81"/>
      <c r="H30" s="81"/>
      <c r="I30" s="81"/>
      <c r="J30" s="50"/>
      <c r="K30" s="50"/>
      <c r="L30" s="50"/>
      <c r="M30" s="50"/>
      <c r="N30" s="50"/>
      <c r="O30" s="50"/>
      <c r="P30" s="72" t="s">
        <v>65</v>
      </c>
      <c r="Q30" s="50"/>
      <c r="R30" s="50"/>
      <c r="S30" s="50"/>
      <c r="T30" s="50"/>
      <c r="U30" s="49"/>
      <c r="V30" s="72" t="s">
        <v>66</v>
      </c>
      <c r="W30" s="48"/>
      <c r="X30" s="72" t="s">
        <v>67</v>
      </c>
      <c r="Y30" s="48"/>
      <c r="Z30" s="72" t="s">
        <v>62</v>
      </c>
      <c r="AA30" s="50"/>
      <c r="AB30" s="72" t="s">
        <v>61</v>
      </c>
      <c r="AE30" s="71"/>
      <c r="AR30" s="68"/>
    </row>
    <row r="31" spans="2:44" ht="15.75" customHeight="1" x14ac:dyDescent="0.25">
      <c r="B31" s="70"/>
      <c r="C31" s="61"/>
      <c r="D31" s="50"/>
      <c r="E31" s="51"/>
      <c r="F31" s="50"/>
      <c r="G31" s="80" t="str">
        <f>'New Ward Setup'!Q10</f>
        <v>Vaccination Centre Project</v>
      </c>
      <c r="H31" s="81"/>
      <c r="I31" s="80">
        <f>'New Ward Setup'!E17</f>
        <v>0</v>
      </c>
      <c r="J31" s="50"/>
      <c r="K31" s="51"/>
      <c r="L31" s="50"/>
      <c r="M31" s="50"/>
      <c r="N31" s="82" t="s">
        <v>57</v>
      </c>
      <c r="O31" s="50"/>
      <c r="P31" s="62"/>
      <c r="Q31" s="50"/>
      <c r="R31" s="50"/>
      <c r="S31" s="82" t="s">
        <v>68</v>
      </c>
      <c r="T31" s="50"/>
      <c r="U31" s="50"/>
      <c r="V31" s="62"/>
      <c r="W31" s="56"/>
      <c r="X31" s="51"/>
      <c r="Y31" s="56"/>
      <c r="Z31" s="51"/>
      <c r="AA31" s="50"/>
      <c r="AB31" s="80">
        <f>'New Ward Setup'!W31</f>
        <v>0</v>
      </c>
      <c r="AC31" s="30">
        <f>IF(OR(C31="Add",C31="Remove"),1,0)</f>
        <v>0</v>
      </c>
      <c r="AD31" s="30">
        <f>IF(AND(AC31=1,E31=""),1,0)</f>
        <v>0</v>
      </c>
      <c r="AE31" s="71">
        <f>IF(AND(AC31=1,G31=""),1,0)</f>
        <v>0</v>
      </c>
      <c r="AF31" s="30">
        <f>IF(AND(AC31=1,I31=""),1,0)</f>
        <v>0</v>
      </c>
      <c r="AG31" s="30">
        <f>IF(AND(AC31=1,K31=""),1,0)</f>
        <v>0</v>
      </c>
      <c r="AH31" s="30">
        <f>IF(AND(P31="",AC31=1,AP31=TRUE),1,0)</f>
        <v>0</v>
      </c>
      <c r="AI31" s="30" t="e">
        <f>IF(AND(#REF!="",AC31=1,AQ31=TRUE),1,0)</f>
        <v>#REF!</v>
      </c>
      <c r="AJ31" s="30" t="e">
        <f>IF(AND(#REF!="",AC31=1,AR31=TRUE),1,0)</f>
        <v>#REF!</v>
      </c>
      <c r="AK31" s="30">
        <f>IF(AND(V31="",AC31=1,AR31=TRUE),1,0)</f>
        <v>0</v>
      </c>
      <c r="AL31" s="30">
        <f>IF(AND(X31="",AC31=1,AR31=TRUE),1,0)</f>
        <v>0</v>
      </c>
      <c r="AM31" s="30">
        <f>IF(AND(Z31="",AC31=1,AR31=TRUE),1,0)</f>
        <v>0</v>
      </c>
      <c r="AN31" s="30">
        <f>IF(AND(AC31=1,AP31=FALSE,AR31=FALSE),1,0)</f>
        <v>0</v>
      </c>
      <c r="AO31" s="30" t="e">
        <f t="shared" si="0"/>
        <v>#REF!</v>
      </c>
      <c r="AP31" s="30" t="b">
        <v>0</v>
      </c>
      <c r="AQ31" s="30" t="b">
        <v>0</v>
      </c>
      <c r="AR31" s="68"/>
    </row>
    <row r="32" spans="2:44" ht="8.1" customHeight="1" x14ac:dyDescent="0.25">
      <c r="B32" s="70"/>
      <c r="C32" s="50"/>
      <c r="D32" s="50"/>
      <c r="E32" s="50"/>
      <c r="F32" s="50"/>
      <c r="G32" s="81"/>
      <c r="H32" s="81"/>
      <c r="I32" s="81"/>
      <c r="J32" s="50"/>
      <c r="K32" s="50"/>
      <c r="L32" s="50"/>
      <c r="M32" s="50"/>
      <c r="N32" s="50"/>
      <c r="O32" s="50"/>
      <c r="P32" s="72" t="s">
        <v>65</v>
      </c>
      <c r="Q32" s="50"/>
      <c r="R32" s="50"/>
      <c r="S32" s="50"/>
      <c r="T32" s="50"/>
      <c r="U32" s="49"/>
      <c r="V32" s="72" t="s">
        <v>66</v>
      </c>
      <c r="W32" s="48"/>
      <c r="X32" s="72" t="s">
        <v>67</v>
      </c>
      <c r="Y32" s="48"/>
      <c r="Z32" s="72" t="s">
        <v>62</v>
      </c>
      <c r="AA32" s="50"/>
      <c r="AB32" s="72" t="s">
        <v>61</v>
      </c>
      <c r="AE32" s="71"/>
      <c r="AR32" s="68"/>
    </row>
    <row r="33" spans="2:44" ht="15.75" customHeight="1" x14ac:dyDescent="0.25">
      <c r="B33" s="70"/>
      <c r="C33" s="61"/>
      <c r="D33" s="50"/>
      <c r="E33" s="51"/>
      <c r="F33" s="50"/>
      <c r="G33" s="80" t="str">
        <f>'New Ward Setup'!Q10</f>
        <v>Vaccination Centre Project</v>
      </c>
      <c r="H33" s="81"/>
      <c r="I33" s="80">
        <f>'New Ward Setup'!E17</f>
        <v>0</v>
      </c>
      <c r="J33" s="50"/>
      <c r="K33" s="51"/>
      <c r="L33" s="50"/>
      <c r="M33" s="50"/>
      <c r="N33" s="82" t="s">
        <v>57</v>
      </c>
      <c r="O33" s="50"/>
      <c r="P33" s="62"/>
      <c r="Q33" s="50"/>
      <c r="R33" s="50"/>
      <c r="S33" s="82" t="s">
        <v>68</v>
      </c>
      <c r="T33" s="50"/>
      <c r="U33" s="50"/>
      <c r="V33" s="62"/>
      <c r="W33" s="56"/>
      <c r="X33" s="51"/>
      <c r="Y33" s="56"/>
      <c r="Z33" s="51"/>
      <c r="AA33" s="50"/>
      <c r="AB33" s="80">
        <f>'New Ward Setup'!W33</f>
        <v>0</v>
      </c>
      <c r="AC33" s="30">
        <f>IF(OR(C33="Add",C33="Remove"),1,0)</f>
        <v>0</v>
      </c>
      <c r="AD33" s="30">
        <f>IF(AND(AC33=1,E33=""),1,0)</f>
        <v>0</v>
      </c>
      <c r="AE33" s="71">
        <f>IF(AND(AC33=1,G33=""),1,0)</f>
        <v>0</v>
      </c>
      <c r="AF33" s="30">
        <f>IF(AND(AC33=1,I33=""),1,0)</f>
        <v>0</v>
      </c>
      <c r="AG33" s="30">
        <f>IF(AND(AC33=1,K33=""),1,0)</f>
        <v>0</v>
      </c>
      <c r="AH33" s="30">
        <f>IF(AND(P33="",AC33=1,AP33=TRUE),1,0)</f>
        <v>0</v>
      </c>
      <c r="AI33" s="30" t="e">
        <f>IF(AND(#REF!="",AC33=1,AQ33=TRUE),1,0)</f>
        <v>#REF!</v>
      </c>
      <c r="AJ33" s="30" t="e">
        <f>IF(AND(#REF!="",AC33=1,AR33=TRUE),1,0)</f>
        <v>#REF!</v>
      </c>
      <c r="AK33" s="30">
        <f>IF(AND(V33="",AC33=1,AR33=TRUE),1,0)</f>
        <v>0</v>
      </c>
      <c r="AL33" s="30">
        <f>IF(AND(X33="",AC33=1,AR33=TRUE),1,0)</f>
        <v>0</v>
      </c>
      <c r="AM33" s="30">
        <f>IF(AND(Z33="",AC33=1,AR33=TRUE),1,0)</f>
        <v>0</v>
      </c>
      <c r="AN33" s="30">
        <f>IF(AND(AC33=1,AP33=FALSE,AR33=FALSE),1,0)</f>
        <v>0</v>
      </c>
      <c r="AO33" s="30" t="e">
        <f t="shared" si="0"/>
        <v>#REF!</v>
      </c>
      <c r="AP33" s="30" t="b">
        <v>0</v>
      </c>
      <c r="AQ33" s="30" t="b">
        <v>0</v>
      </c>
      <c r="AR33" s="68"/>
    </row>
    <row r="34" spans="2:44" ht="8.1" customHeight="1" x14ac:dyDescent="0.25">
      <c r="B34" s="70"/>
      <c r="C34" s="50"/>
      <c r="D34" s="50"/>
      <c r="E34" s="50"/>
      <c r="F34" s="50"/>
      <c r="G34" s="81"/>
      <c r="H34" s="81"/>
      <c r="I34" s="81"/>
      <c r="J34" s="50"/>
      <c r="K34" s="50"/>
      <c r="L34" s="50"/>
      <c r="M34" s="50"/>
      <c r="N34" s="50"/>
      <c r="O34" s="50"/>
      <c r="P34" s="72" t="s">
        <v>65</v>
      </c>
      <c r="Q34" s="50"/>
      <c r="R34" s="50"/>
      <c r="S34" s="50"/>
      <c r="T34" s="50"/>
      <c r="U34" s="49"/>
      <c r="V34" s="72" t="s">
        <v>66</v>
      </c>
      <c r="W34" s="48"/>
      <c r="X34" s="72" t="s">
        <v>67</v>
      </c>
      <c r="Y34" s="48"/>
      <c r="Z34" s="72" t="s">
        <v>62</v>
      </c>
      <c r="AA34" s="50"/>
      <c r="AB34" s="72" t="s">
        <v>61</v>
      </c>
      <c r="AE34" s="71"/>
      <c r="AR34" s="68"/>
    </row>
    <row r="35" spans="2:44" ht="15.75" customHeight="1" x14ac:dyDescent="0.25">
      <c r="B35" s="70"/>
      <c r="C35" s="61"/>
      <c r="D35" s="50"/>
      <c r="E35" s="51"/>
      <c r="F35" s="50"/>
      <c r="G35" s="80" t="str">
        <f>'New Ward Setup'!Q10</f>
        <v>Vaccination Centre Project</v>
      </c>
      <c r="H35" s="81"/>
      <c r="I35" s="80">
        <f>'New Ward Setup'!E17</f>
        <v>0</v>
      </c>
      <c r="J35" s="50"/>
      <c r="K35" s="51"/>
      <c r="L35" s="50"/>
      <c r="M35" s="50"/>
      <c r="N35" s="82" t="s">
        <v>57</v>
      </c>
      <c r="O35" s="50"/>
      <c r="P35" s="62"/>
      <c r="Q35" s="50"/>
      <c r="R35" s="50"/>
      <c r="S35" s="82" t="s">
        <v>68</v>
      </c>
      <c r="T35" s="50"/>
      <c r="U35" s="50"/>
      <c r="V35" s="62"/>
      <c r="W35" s="56"/>
      <c r="X35" s="51"/>
      <c r="Y35" s="56"/>
      <c r="Z35" s="51"/>
      <c r="AA35" s="50"/>
      <c r="AB35" s="80">
        <f>'New Ward Setup'!W35</f>
        <v>0</v>
      </c>
      <c r="AC35" s="30">
        <f>IF(OR(C35="Add",C35="Remove"),1,0)</f>
        <v>0</v>
      </c>
      <c r="AD35" s="30">
        <f>IF(AND(AC35=1,E35=""),1,0)</f>
        <v>0</v>
      </c>
      <c r="AE35" s="71">
        <f>IF(AND(AC35=1,G35=""),1,0)</f>
        <v>0</v>
      </c>
      <c r="AF35" s="30">
        <f>IF(AND(AC35=1,I35=""),1,0)</f>
        <v>0</v>
      </c>
      <c r="AG35" s="30">
        <f>IF(AND(AC35=1,K35=""),1,0)</f>
        <v>0</v>
      </c>
      <c r="AH35" s="30">
        <f>IF(AND(P35="",AC35=1,AP35=TRUE),1,0)</f>
        <v>0</v>
      </c>
      <c r="AI35" s="30" t="e">
        <f>IF(AND(#REF!="",AC35=1,AQ35=TRUE),1,0)</f>
        <v>#REF!</v>
      </c>
      <c r="AJ35" s="30" t="e">
        <f>IF(AND(#REF!="",AC35=1,AR35=TRUE),1,0)</f>
        <v>#REF!</v>
      </c>
      <c r="AK35" s="30">
        <f>IF(AND(V35="",AC35=1,AR35=TRUE),1,0)</f>
        <v>0</v>
      </c>
      <c r="AL35" s="30">
        <f>IF(AND(X35="",AC35=1,AR35=TRUE),1,0)</f>
        <v>0</v>
      </c>
      <c r="AM35" s="30">
        <f>IF(AND(Z35="",AC35=1,AR35=TRUE),1,0)</f>
        <v>0</v>
      </c>
      <c r="AN35" s="30">
        <f>IF(AND(AC35=1,AP35=FALSE,AR35=FALSE),1,0)</f>
        <v>0</v>
      </c>
      <c r="AO35" s="30" t="e">
        <f t="shared" si="0"/>
        <v>#REF!</v>
      </c>
      <c r="AP35" s="30" t="b">
        <v>0</v>
      </c>
      <c r="AQ35" s="30" t="b">
        <v>0</v>
      </c>
      <c r="AR35" s="68"/>
    </row>
    <row r="36" spans="2:44" ht="8.1" customHeight="1" x14ac:dyDescent="0.25">
      <c r="B36" s="70"/>
      <c r="C36" s="50"/>
      <c r="D36" s="50"/>
      <c r="E36" s="50"/>
      <c r="F36" s="50"/>
      <c r="G36" s="81"/>
      <c r="H36" s="81"/>
      <c r="I36" s="81"/>
      <c r="J36" s="50"/>
      <c r="K36" s="50"/>
      <c r="L36" s="50"/>
      <c r="M36" s="50"/>
      <c r="N36" s="50"/>
      <c r="O36" s="50"/>
      <c r="P36" s="72" t="s">
        <v>65</v>
      </c>
      <c r="Q36" s="50"/>
      <c r="R36" s="50"/>
      <c r="S36" s="50"/>
      <c r="T36" s="50"/>
      <c r="U36" s="49"/>
      <c r="V36" s="72" t="s">
        <v>66</v>
      </c>
      <c r="W36" s="48"/>
      <c r="X36" s="72" t="s">
        <v>67</v>
      </c>
      <c r="Y36" s="48"/>
      <c r="Z36" s="72" t="s">
        <v>62</v>
      </c>
      <c r="AA36" s="50"/>
      <c r="AB36" s="72" t="s">
        <v>61</v>
      </c>
      <c r="AE36" s="71"/>
      <c r="AR36" s="68"/>
    </row>
    <row r="37" spans="2:44" ht="15.75" customHeight="1" x14ac:dyDescent="0.25">
      <c r="B37" s="70"/>
      <c r="C37" s="61"/>
      <c r="D37" s="50"/>
      <c r="E37" s="51"/>
      <c r="F37" s="50"/>
      <c r="G37" s="80" t="str">
        <f>'New Ward Setup'!Q10</f>
        <v>Vaccination Centre Project</v>
      </c>
      <c r="H37" s="81"/>
      <c r="I37" s="80">
        <f>'New Ward Setup'!E17</f>
        <v>0</v>
      </c>
      <c r="J37" s="50"/>
      <c r="K37" s="51"/>
      <c r="L37" s="50"/>
      <c r="M37" s="50"/>
      <c r="N37" s="82" t="s">
        <v>57</v>
      </c>
      <c r="O37" s="50"/>
      <c r="P37" s="62"/>
      <c r="Q37" s="50"/>
      <c r="R37" s="50"/>
      <c r="S37" s="82" t="s">
        <v>68</v>
      </c>
      <c r="T37" s="50"/>
      <c r="U37" s="50"/>
      <c r="V37" s="62"/>
      <c r="W37" s="56"/>
      <c r="X37" s="51"/>
      <c r="Y37" s="56"/>
      <c r="Z37" s="51"/>
      <c r="AA37" s="50"/>
      <c r="AB37" s="80">
        <f>'New Ward Setup'!W37</f>
        <v>0</v>
      </c>
      <c r="AC37" s="30">
        <f>IF(OR(C37="Add",C37="Remove"),1,0)</f>
        <v>0</v>
      </c>
      <c r="AD37" s="30">
        <f>IF(AND(AC37=1,E37=""),1,0)</f>
        <v>0</v>
      </c>
      <c r="AE37" s="71">
        <f>IF(AND(AC37=1,G37=""),1,0)</f>
        <v>0</v>
      </c>
      <c r="AF37" s="30">
        <f>IF(AND(AC37=1,I37=""),1,0)</f>
        <v>0</v>
      </c>
      <c r="AG37" s="30">
        <f>IF(AND(AC37=1,K37=""),1,0)</f>
        <v>0</v>
      </c>
      <c r="AH37" s="30">
        <f>IF(AND(P37="",AC37=1,AP37=TRUE),1,0)</f>
        <v>0</v>
      </c>
      <c r="AI37" s="30" t="e">
        <f>IF(AND(#REF!="",AC37=1,AQ37=TRUE),1,0)</f>
        <v>#REF!</v>
      </c>
      <c r="AJ37" s="30" t="e">
        <f>IF(AND(#REF!="",AC37=1,AR37=TRUE),1,0)</f>
        <v>#REF!</v>
      </c>
      <c r="AK37" s="30">
        <f>IF(AND(V37="",AC37=1,AR37=TRUE),1,0)</f>
        <v>0</v>
      </c>
      <c r="AL37" s="30">
        <f>IF(AND(X37="",AC37=1,AR37=TRUE),1,0)</f>
        <v>0</v>
      </c>
      <c r="AM37" s="30">
        <f>IF(AND(Z37="",AC37=1,AR37=TRUE),1,0)</f>
        <v>0</v>
      </c>
      <c r="AN37" s="30">
        <f>IF(AND(AC37=1,AP37=FALSE,AR37=FALSE),1,0)</f>
        <v>0</v>
      </c>
      <c r="AO37" s="30" t="e">
        <f t="shared" si="0"/>
        <v>#REF!</v>
      </c>
      <c r="AP37" s="30" t="b">
        <v>0</v>
      </c>
      <c r="AQ37" s="30" t="b">
        <v>0</v>
      </c>
      <c r="AR37" s="68"/>
    </row>
    <row r="38" spans="2:44" ht="8.1" customHeight="1" x14ac:dyDescent="0.25">
      <c r="B38" s="7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R38" s="68"/>
    </row>
    <row r="39" spans="2:44" ht="12.75" customHeight="1" x14ac:dyDescent="0.25">
      <c r="B39" s="70"/>
      <c r="C39" s="99" t="s">
        <v>70</v>
      </c>
      <c r="D39" s="99"/>
      <c r="E39" s="99"/>
      <c r="F39" s="99"/>
      <c r="G39" s="99"/>
      <c r="H39" s="99"/>
      <c r="I39" s="99"/>
      <c r="J39" s="99"/>
      <c r="K39" s="99"/>
      <c r="L39" s="99"/>
      <c r="M39" s="99"/>
      <c r="N39" s="99"/>
      <c r="O39" s="99"/>
      <c r="P39" s="99"/>
      <c r="Q39" s="99"/>
      <c r="R39" s="99"/>
      <c r="S39" s="99"/>
      <c r="T39" s="99"/>
      <c r="U39" s="99"/>
      <c r="V39" s="99"/>
      <c r="W39" s="99"/>
      <c r="X39" s="99"/>
      <c r="Y39" s="99"/>
      <c r="Z39" s="99"/>
      <c r="AA39" s="100"/>
      <c r="AB39" s="100"/>
      <c r="AO39" s="30" t="e">
        <f>AG12+AO17+AO19+AO21+AO23+AO25+AO27+AO29+AO31+AO33+AO35+AO37+AC44+AC46+AD42</f>
        <v>#REF!</v>
      </c>
      <c r="AR39" s="68"/>
    </row>
    <row r="40" spans="2:44" ht="12.75" customHeight="1" x14ac:dyDescent="0.25">
      <c r="B40" s="70"/>
      <c r="C40" s="99"/>
      <c r="D40" s="99"/>
      <c r="E40" s="99"/>
      <c r="F40" s="99"/>
      <c r="G40" s="99"/>
      <c r="H40" s="99"/>
      <c r="I40" s="99"/>
      <c r="J40" s="99"/>
      <c r="K40" s="99"/>
      <c r="L40" s="99"/>
      <c r="M40" s="99"/>
      <c r="N40" s="99"/>
      <c r="O40" s="99"/>
      <c r="P40" s="99"/>
      <c r="Q40" s="99"/>
      <c r="R40" s="99"/>
      <c r="S40" s="99"/>
      <c r="T40" s="99"/>
      <c r="U40" s="99"/>
      <c r="V40" s="99"/>
      <c r="W40" s="99"/>
      <c r="X40" s="99"/>
      <c r="Y40" s="99"/>
      <c r="Z40" s="99"/>
      <c r="AA40" s="100"/>
      <c r="AB40" s="100"/>
      <c r="AR40" s="68"/>
    </row>
    <row r="41" spans="2:44" ht="12.75" customHeight="1" x14ac:dyDescent="0.25">
      <c r="B41" s="7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R41" s="68"/>
    </row>
    <row r="42" spans="2:44" ht="12.75" customHeight="1" x14ac:dyDescent="0.25">
      <c r="B42" s="70"/>
      <c r="C42" s="52" t="s">
        <v>41</v>
      </c>
      <c r="H42" s="52"/>
      <c r="AA42" s="50"/>
      <c r="AR42" s="73"/>
    </row>
    <row r="43" spans="2:44" ht="12" customHeight="1" x14ac:dyDescent="0.2">
      <c r="B43" s="70"/>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77"/>
    </row>
    <row r="44" spans="2:44" ht="15.75" customHeight="1" x14ac:dyDescent="0.25">
      <c r="B44" s="70"/>
      <c r="C44" s="47" t="s">
        <v>29</v>
      </c>
      <c r="D44" s="47"/>
      <c r="E44" s="103"/>
      <c r="F44" s="104"/>
      <c r="G44" s="105"/>
      <c r="H44" s="47"/>
      <c r="J44" s="106"/>
      <c r="K44" s="106"/>
      <c r="AC44" s="30">
        <f>IF(D44="",1,0)</f>
        <v>1</v>
      </c>
      <c r="AR44" s="68"/>
    </row>
    <row r="45" spans="2:44" ht="12.75" customHeight="1" x14ac:dyDescent="0.25">
      <c r="B45" s="70"/>
      <c r="AR45" s="68"/>
    </row>
    <row r="46" spans="2:44" ht="15.75" customHeight="1" x14ac:dyDescent="0.25">
      <c r="B46" s="70"/>
      <c r="C46" s="47" t="s">
        <v>30</v>
      </c>
      <c r="D46" s="47"/>
      <c r="E46" s="103"/>
      <c r="F46" s="104"/>
      <c r="G46" s="105"/>
      <c r="AC46" s="30">
        <f>IF(D46="",1,0)</f>
        <v>1</v>
      </c>
      <c r="AR46" s="68"/>
    </row>
    <row r="47" spans="2:44" ht="12" customHeight="1" x14ac:dyDescent="0.25">
      <c r="B47" s="70"/>
      <c r="AR47" s="68"/>
    </row>
    <row r="48" spans="2:44" ht="12" customHeight="1" x14ac:dyDescent="0.25">
      <c r="B48" s="70"/>
      <c r="C48" s="83" t="s">
        <v>71</v>
      </c>
      <c r="D48" s="83"/>
      <c r="E48" s="83"/>
      <c r="F48" s="83"/>
      <c r="G48" s="83"/>
      <c r="H48" s="83"/>
      <c r="I48" s="83"/>
      <c r="AR48" s="68"/>
    </row>
    <row r="49" spans="2:44" ht="12" customHeight="1" x14ac:dyDescent="0.2">
      <c r="B49" s="74"/>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6"/>
    </row>
    <row r="51" spans="2:44" ht="12" customHeight="1" x14ac:dyDescent="0.2"/>
    <row r="53" spans="2:44" ht="12" customHeight="1" x14ac:dyDescent="0.2"/>
    <row r="90" spans="3:5" hidden="1" x14ac:dyDescent="0.2"/>
    <row r="91" spans="3:5" ht="12.75" hidden="1" customHeight="1" x14ac:dyDescent="0.2"/>
    <row r="92" spans="3:5" ht="12.75" hidden="1" customHeight="1" x14ac:dyDescent="0.2"/>
    <row r="93" spans="3:5" ht="12.75" hidden="1" customHeight="1" x14ac:dyDescent="0.2">
      <c r="C93" s="30" t="s">
        <v>45</v>
      </c>
      <c r="D93" s="30" t="s">
        <v>72</v>
      </c>
      <c r="E93" s="30" t="s">
        <v>72</v>
      </c>
    </row>
    <row r="94" spans="3:5" ht="12.75" hidden="1" customHeight="1" x14ac:dyDescent="0.2">
      <c r="C94" s="30" t="s">
        <v>47</v>
      </c>
      <c r="D94" s="30" t="s">
        <v>73</v>
      </c>
      <c r="E94" s="30" t="s">
        <v>73</v>
      </c>
    </row>
    <row r="95" spans="3:5" ht="12.75" hidden="1" customHeight="1" x14ac:dyDescent="0.2">
      <c r="C95" s="30" t="s">
        <v>74</v>
      </c>
      <c r="D95" s="30" t="s">
        <v>75</v>
      </c>
      <c r="E95" s="30" t="s">
        <v>75</v>
      </c>
    </row>
    <row r="96" spans="3:5" ht="12.75" hidden="1" customHeight="1" x14ac:dyDescent="0.2">
      <c r="C96" s="30" t="s">
        <v>76</v>
      </c>
      <c r="D96" s="30" t="s">
        <v>77</v>
      </c>
      <c r="E96" s="30" t="s">
        <v>77</v>
      </c>
    </row>
    <row r="97" spans="3:5" ht="12.75" hidden="1" customHeight="1" x14ac:dyDescent="0.2">
      <c r="C97" s="30" t="s">
        <v>78</v>
      </c>
      <c r="D97" s="30" t="s">
        <v>79</v>
      </c>
      <c r="E97" s="30" t="s">
        <v>79</v>
      </c>
    </row>
    <row r="98" spans="3:5" ht="12.75" hidden="1" customHeight="1" x14ac:dyDescent="0.2">
      <c r="C98" s="30" t="s">
        <v>80</v>
      </c>
      <c r="D98" s="30" t="s">
        <v>81</v>
      </c>
      <c r="E98" s="30" t="s">
        <v>81</v>
      </c>
    </row>
    <row r="99" spans="3:5" ht="12.75" hidden="1" customHeight="1" x14ac:dyDescent="0.2">
      <c r="C99" s="30" t="s">
        <v>83</v>
      </c>
      <c r="D99" s="30" t="s">
        <v>84</v>
      </c>
      <c r="E99" s="30" t="s">
        <v>84</v>
      </c>
    </row>
    <row r="100" spans="3:5" ht="12.75" hidden="1" customHeight="1" x14ac:dyDescent="0.2"/>
    <row r="101" spans="3:5" ht="12.75" customHeight="1" x14ac:dyDescent="0.2"/>
  </sheetData>
  <dataConsolidate/>
  <mergeCells count="10">
    <mergeCell ref="B4:AB4"/>
    <mergeCell ref="C39:AB40"/>
    <mergeCell ref="M15:AB15"/>
    <mergeCell ref="E46:G46"/>
    <mergeCell ref="J44:K44"/>
    <mergeCell ref="E7:Q7"/>
    <mergeCell ref="E9:Q9"/>
    <mergeCell ref="D12:G12"/>
    <mergeCell ref="B6:V6"/>
    <mergeCell ref="E44:G44"/>
  </mergeCells>
  <phoneticPr fontId="0" type="noConversion"/>
  <conditionalFormatting sqref="C17">
    <cfRule type="expression" dxfId="293" priority="495" stopIfTrue="1">
      <formula>C17="Remove"</formula>
    </cfRule>
    <cfRule type="expression" dxfId="292" priority="496" stopIfTrue="1">
      <formula>C17="Add"</formula>
    </cfRule>
  </conditionalFormatting>
  <conditionalFormatting sqref="C19">
    <cfRule type="expression" dxfId="291" priority="492" stopIfTrue="1">
      <formula>C19="Add"</formula>
    </cfRule>
    <cfRule type="expression" dxfId="290" priority="491" stopIfTrue="1">
      <formula>C19="Remove"</formula>
    </cfRule>
  </conditionalFormatting>
  <conditionalFormatting sqref="C21">
    <cfRule type="expression" dxfId="289" priority="489" stopIfTrue="1">
      <formula>C21="Add"</formula>
    </cfRule>
    <cfRule type="expression" dxfId="288" priority="488" stopIfTrue="1">
      <formula>C21="Remove"</formula>
    </cfRule>
  </conditionalFormatting>
  <conditionalFormatting sqref="C23">
    <cfRule type="expression" dxfId="287" priority="485" stopIfTrue="1">
      <formula>C23="Remove"</formula>
    </cfRule>
    <cfRule type="expression" dxfId="286" priority="486" stopIfTrue="1">
      <formula>C23="Add"</formula>
    </cfRule>
  </conditionalFormatting>
  <conditionalFormatting sqref="C25">
    <cfRule type="expression" dxfId="285" priority="483" stopIfTrue="1">
      <formula>C25="Add"</formula>
    </cfRule>
    <cfRule type="expression" dxfId="284" priority="482" stopIfTrue="1">
      <formula>C25="Remove"</formula>
    </cfRule>
  </conditionalFormatting>
  <conditionalFormatting sqref="C27">
    <cfRule type="expression" dxfId="283" priority="480" stopIfTrue="1">
      <formula>C27="Add"</formula>
    </cfRule>
    <cfRule type="expression" dxfId="282" priority="479" stopIfTrue="1">
      <formula>C27="Remove"</formula>
    </cfRule>
  </conditionalFormatting>
  <conditionalFormatting sqref="C29">
    <cfRule type="expression" dxfId="281" priority="477" stopIfTrue="1">
      <formula>C29="Add"</formula>
    </cfRule>
    <cfRule type="expression" dxfId="280" priority="476" stopIfTrue="1">
      <formula>C29="Remove"</formula>
    </cfRule>
  </conditionalFormatting>
  <conditionalFormatting sqref="C31">
    <cfRule type="expression" dxfId="279" priority="473" stopIfTrue="1">
      <formula>C31="Remove"</formula>
    </cfRule>
    <cfRule type="expression" dxfId="278" priority="474" stopIfTrue="1">
      <formula>C31="Add"</formula>
    </cfRule>
  </conditionalFormatting>
  <conditionalFormatting sqref="C33">
    <cfRule type="expression" dxfId="277" priority="471" stopIfTrue="1">
      <formula>C33="Add"</formula>
    </cfRule>
    <cfRule type="expression" dxfId="276" priority="470" stopIfTrue="1">
      <formula>C33="Remove"</formula>
    </cfRule>
  </conditionalFormatting>
  <conditionalFormatting sqref="C35">
    <cfRule type="expression" dxfId="275" priority="467" stopIfTrue="1">
      <formula>C35="Remove"</formula>
    </cfRule>
    <cfRule type="expression" dxfId="274" priority="468" stopIfTrue="1">
      <formula>C35="Add"</formula>
    </cfRule>
  </conditionalFormatting>
  <conditionalFormatting sqref="C37">
    <cfRule type="expression" dxfId="273" priority="464" stopIfTrue="1">
      <formula>C37="Remove"</formula>
    </cfRule>
    <cfRule type="expression" dxfId="272" priority="465" stopIfTrue="1">
      <formula>C37="Add"</formula>
    </cfRule>
  </conditionalFormatting>
  <conditionalFormatting sqref="C48:I48">
    <cfRule type="expression" dxfId="271" priority="233" stopIfTrue="1">
      <formula>$AO$39&gt;0</formula>
    </cfRule>
  </conditionalFormatting>
  <conditionalFormatting sqref="D12:G12">
    <cfRule type="expression" dxfId="270" priority="198" stopIfTrue="1">
      <formula>D12=""</formula>
    </cfRule>
    <cfRule type="containsText" dxfId="269" priority="197" operator="containsText" text="0">
      <formula>NOT(ISERROR(SEARCH("0",D12)))</formula>
    </cfRule>
  </conditionalFormatting>
  <conditionalFormatting sqref="E17">
    <cfRule type="expression" dxfId="268" priority="493" stopIfTrue="1">
      <formula>$AD$17=1</formula>
    </cfRule>
  </conditionalFormatting>
  <conditionalFormatting sqref="E19">
    <cfRule type="expression" dxfId="267" priority="462" stopIfTrue="1">
      <formula>$AD$19</formula>
    </cfRule>
  </conditionalFormatting>
  <conditionalFormatting sqref="E21">
    <cfRule type="expression" dxfId="266" priority="460" stopIfTrue="1">
      <formula>$AD$21</formula>
    </cfRule>
  </conditionalFormatting>
  <conditionalFormatting sqref="E23">
    <cfRule type="expression" dxfId="265" priority="461" stopIfTrue="1">
      <formula>$AD$23</formula>
    </cfRule>
  </conditionalFormatting>
  <conditionalFormatting sqref="E25">
    <cfRule type="expression" dxfId="264" priority="459" stopIfTrue="1">
      <formula>$AD$25=1</formula>
    </cfRule>
  </conditionalFormatting>
  <conditionalFormatting sqref="E27">
    <cfRule type="expression" dxfId="263" priority="458" stopIfTrue="1">
      <formula>$AD$27=1</formula>
    </cfRule>
  </conditionalFormatting>
  <conditionalFormatting sqref="E29">
    <cfRule type="expression" dxfId="262" priority="457" stopIfTrue="1">
      <formula>$AD$29=1</formula>
    </cfRule>
  </conditionalFormatting>
  <conditionalFormatting sqref="E31">
    <cfRule type="expression" dxfId="261" priority="456" stopIfTrue="1">
      <formula>$AD$31=1</formula>
    </cfRule>
  </conditionalFormatting>
  <conditionalFormatting sqref="E33">
    <cfRule type="expression" dxfId="260" priority="455" stopIfTrue="1">
      <formula>$AD$33=1</formula>
    </cfRule>
  </conditionalFormatting>
  <conditionalFormatting sqref="E35">
    <cfRule type="expression" dxfId="259" priority="454" stopIfTrue="1">
      <formula>$AD$35=1</formula>
    </cfRule>
  </conditionalFormatting>
  <conditionalFormatting sqref="E37">
    <cfRule type="expression" dxfId="258" priority="453" stopIfTrue="1">
      <formula>$AD$37=1</formula>
    </cfRule>
  </conditionalFormatting>
  <conditionalFormatting sqref="E44:G44">
    <cfRule type="expression" dxfId="257" priority="141">
      <formula>$AC$44=1</formula>
    </cfRule>
  </conditionalFormatting>
  <conditionalFormatting sqref="E46:G46">
    <cfRule type="expression" dxfId="256" priority="140">
      <formula>$AC$46=1</formula>
    </cfRule>
  </conditionalFormatting>
  <conditionalFormatting sqref="G17">
    <cfRule type="expression" dxfId="255" priority="231">
      <formula>$AC$17=1</formula>
    </cfRule>
    <cfRule type="expression" dxfId="254" priority="452" stopIfTrue="1">
      <formula>$AE$17=1</formula>
    </cfRule>
  </conditionalFormatting>
  <conditionalFormatting sqref="G19">
    <cfRule type="expression" dxfId="253" priority="230">
      <formula>$AC$19=1</formula>
    </cfRule>
    <cfRule type="expression" dxfId="252" priority="449" stopIfTrue="1">
      <formula>$AE$19=1</formula>
    </cfRule>
  </conditionalFormatting>
  <conditionalFormatting sqref="G21">
    <cfRule type="expression" dxfId="251" priority="446" stopIfTrue="1">
      <formula>$AE$21=1</formula>
    </cfRule>
    <cfRule type="expression" dxfId="250" priority="229">
      <formula>$AC$21</formula>
    </cfRule>
  </conditionalFormatting>
  <conditionalFormatting sqref="G23">
    <cfRule type="expression" dxfId="249" priority="443" stopIfTrue="1">
      <formula>$AE$23=1</formula>
    </cfRule>
    <cfRule type="expression" dxfId="248" priority="228">
      <formula>$AC$23</formula>
    </cfRule>
  </conditionalFormatting>
  <conditionalFormatting sqref="G25">
    <cfRule type="expression" dxfId="247" priority="440" stopIfTrue="1">
      <formula>$AE$25=1</formula>
    </cfRule>
    <cfRule type="expression" dxfId="246" priority="227">
      <formula>$AC$25</formula>
    </cfRule>
  </conditionalFormatting>
  <conditionalFormatting sqref="G27">
    <cfRule type="expression" dxfId="245" priority="226">
      <formula>$AC$27=1</formula>
    </cfRule>
    <cfRule type="expression" dxfId="244" priority="437" stopIfTrue="1">
      <formula>$AE$27=1</formula>
    </cfRule>
  </conditionalFormatting>
  <conditionalFormatting sqref="G29">
    <cfRule type="expression" dxfId="243" priority="434" stopIfTrue="1">
      <formula>$AE$29=1</formula>
    </cfRule>
    <cfRule type="expression" dxfId="242" priority="225">
      <formula>$AC$29=1</formula>
    </cfRule>
  </conditionalFormatting>
  <conditionalFormatting sqref="G31">
    <cfRule type="expression" dxfId="241" priority="431" stopIfTrue="1">
      <formula>$AE$31=1</formula>
    </cfRule>
    <cfRule type="expression" dxfId="240" priority="224">
      <formula>$AC$31=1</formula>
    </cfRule>
  </conditionalFormatting>
  <conditionalFormatting sqref="G33">
    <cfRule type="expression" dxfId="239" priority="428" stopIfTrue="1">
      <formula>$AE$33=1</formula>
    </cfRule>
    <cfRule type="expression" dxfId="238" priority="223">
      <formula>$AC$33=1</formula>
    </cfRule>
  </conditionalFormatting>
  <conditionalFormatting sqref="G35">
    <cfRule type="expression" dxfId="237" priority="425" stopIfTrue="1">
      <formula>$AE$35=1</formula>
    </cfRule>
    <cfRule type="expression" dxfId="236" priority="222">
      <formula>$AC$35=1</formula>
    </cfRule>
  </conditionalFormatting>
  <conditionalFormatting sqref="G37">
    <cfRule type="expression" dxfId="235" priority="221">
      <formula>$AC$37=1</formula>
    </cfRule>
    <cfRule type="expression" dxfId="234" priority="422" stopIfTrue="1">
      <formula>$AE$37=1</formula>
    </cfRule>
  </conditionalFormatting>
  <conditionalFormatting sqref="I17">
    <cfRule type="expression" dxfId="233" priority="220">
      <formula>$AC$17=1</formula>
    </cfRule>
    <cfRule type="expression" dxfId="232" priority="451" stopIfTrue="1">
      <formula>$AF$17=1</formula>
    </cfRule>
  </conditionalFormatting>
  <conditionalFormatting sqref="I19">
    <cfRule type="expression" dxfId="231" priority="219">
      <formula>$AC$19=1</formula>
    </cfRule>
    <cfRule type="expression" dxfId="230" priority="448" stopIfTrue="1">
      <formula>$AF$19=1</formula>
    </cfRule>
  </conditionalFormatting>
  <conditionalFormatting sqref="I21">
    <cfRule type="expression" dxfId="229" priority="445" stopIfTrue="1">
      <formula>$AF$21=1</formula>
    </cfRule>
    <cfRule type="expression" dxfId="228" priority="218">
      <formula>$AC$21=1</formula>
    </cfRule>
  </conditionalFormatting>
  <conditionalFormatting sqref="I23">
    <cfRule type="expression" dxfId="227" priority="217">
      <formula>$AC$23=1</formula>
    </cfRule>
    <cfRule type="expression" dxfId="226" priority="442" stopIfTrue="1">
      <formula>$AF$23=1</formula>
    </cfRule>
  </conditionalFormatting>
  <conditionalFormatting sqref="I25">
    <cfRule type="expression" dxfId="225" priority="439" stopIfTrue="1">
      <formula>$AF$25=1</formula>
    </cfRule>
    <cfRule type="expression" dxfId="224" priority="216">
      <formula>$AC$25=1</formula>
    </cfRule>
  </conditionalFormatting>
  <conditionalFormatting sqref="I27">
    <cfRule type="expression" dxfId="223" priority="436" stopIfTrue="1">
      <formula>$AF$27=1</formula>
    </cfRule>
    <cfRule type="expression" dxfId="222" priority="215">
      <formula>$AC$27=1</formula>
    </cfRule>
  </conditionalFormatting>
  <conditionalFormatting sqref="I29">
    <cfRule type="expression" dxfId="221" priority="433" stopIfTrue="1">
      <formula>$AF$29=1</formula>
    </cfRule>
    <cfRule type="expression" dxfId="220" priority="214">
      <formula>$AC$29=1</formula>
    </cfRule>
  </conditionalFormatting>
  <conditionalFormatting sqref="I31">
    <cfRule type="expression" dxfId="219" priority="213">
      <formula>$AC$31=1</formula>
    </cfRule>
    <cfRule type="expression" dxfId="218" priority="430" stopIfTrue="1">
      <formula>$AF$31=1</formula>
    </cfRule>
  </conditionalFormatting>
  <conditionalFormatting sqref="I33">
    <cfRule type="expression" dxfId="217" priority="427" stopIfTrue="1">
      <formula>$AF$33=1</formula>
    </cfRule>
    <cfRule type="expression" dxfId="216" priority="212">
      <formula>$AC$33=1</formula>
    </cfRule>
  </conditionalFormatting>
  <conditionalFormatting sqref="I35">
    <cfRule type="expression" dxfId="215" priority="211">
      <formula>$AC$35=1</formula>
    </cfRule>
    <cfRule type="expression" dxfId="214" priority="424" stopIfTrue="1">
      <formula>$AF$35=1</formula>
    </cfRule>
  </conditionalFormatting>
  <conditionalFormatting sqref="I37">
    <cfRule type="expression" dxfId="213" priority="210">
      <formula>$AC$37=1</formula>
    </cfRule>
    <cfRule type="expression" dxfId="212" priority="421" stopIfTrue="1">
      <formula>$AF$37=1</formula>
    </cfRule>
  </conditionalFormatting>
  <conditionalFormatting sqref="K17">
    <cfRule type="expression" dxfId="211" priority="450" stopIfTrue="1">
      <formula>$AG$17=1</formula>
    </cfRule>
  </conditionalFormatting>
  <conditionalFormatting sqref="K19">
    <cfRule type="expression" dxfId="210" priority="447" stopIfTrue="1">
      <formula>$AG$19=1</formula>
    </cfRule>
  </conditionalFormatting>
  <conditionalFormatting sqref="K21">
    <cfRule type="expression" dxfId="209" priority="444" stopIfTrue="1">
      <formula>$AG$21=1</formula>
    </cfRule>
  </conditionalFormatting>
  <conditionalFormatting sqref="K23">
    <cfRule type="expression" dxfId="208" priority="441" stopIfTrue="1">
      <formula>$AG$23=1</formula>
    </cfRule>
  </conditionalFormatting>
  <conditionalFormatting sqref="K25">
    <cfRule type="expression" dxfId="207" priority="438" stopIfTrue="1">
      <formula>$AG$25=1</formula>
    </cfRule>
  </conditionalFormatting>
  <conditionalFormatting sqref="K27">
    <cfRule type="expression" dxfId="206" priority="435" stopIfTrue="1">
      <formula>$AG$27=1</formula>
    </cfRule>
  </conditionalFormatting>
  <conditionalFormatting sqref="K29">
    <cfRule type="expression" dxfId="205" priority="432" stopIfTrue="1">
      <formula>$AG$29=1</formula>
    </cfRule>
  </conditionalFormatting>
  <conditionalFormatting sqref="K31">
    <cfRule type="expression" dxfId="204" priority="429" stopIfTrue="1">
      <formula>$AG$31=1</formula>
    </cfRule>
  </conditionalFormatting>
  <conditionalFormatting sqref="K33">
    <cfRule type="expression" dxfId="203" priority="426" stopIfTrue="1">
      <formula>$AG$33=1</formula>
    </cfRule>
  </conditionalFormatting>
  <conditionalFormatting sqref="K35">
    <cfRule type="expression" dxfId="202" priority="423" stopIfTrue="1">
      <formula>$AG$35=1</formula>
    </cfRule>
  </conditionalFormatting>
  <conditionalFormatting sqref="K37">
    <cfRule type="expression" dxfId="201" priority="420" stopIfTrue="1">
      <formula>$AG$37=1</formula>
    </cfRule>
  </conditionalFormatting>
  <conditionalFormatting sqref="P16">
    <cfRule type="expression" dxfId="200" priority="87" stopIfTrue="1">
      <formula>$AJ$29=1</formula>
    </cfRule>
  </conditionalFormatting>
  <conditionalFormatting sqref="P17 P19 P21 P23 P25 P27 P29 P31 P33 P35 P37">
    <cfRule type="expression" dxfId="199" priority="500" stopIfTrue="1">
      <formula>AP17=TRUE</formula>
    </cfRule>
    <cfRule type="notContainsBlanks" dxfId="198" priority="499" stopIfTrue="1">
      <formula>LEN(TRIM(P17))&gt;0</formula>
    </cfRule>
    <cfRule type="expression" dxfId="197" priority="498" stopIfTrue="1">
      <formula>AP17=FALSE</formula>
    </cfRule>
  </conditionalFormatting>
  <conditionalFormatting sqref="P18">
    <cfRule type="expression" dxfId="196" priority="86" stopIfTrue="1">
      <formula>$AJ$29=1</formula>
    </cfRule>
  </conditionalFormatting>
  <conditionalFormatting sqref="P20">
    <cfRule type="expression" dxfId="195" priority="85" stopIfTrue="1">
      <formula>$AJ$29=1</formula>
    </cfRule>
  </conditionalFormatting>
  <conditionalFormatting sqref="P22">
    <cfRule type="expression" dxfId="194" priority="84" stopIfTrue="1">
      <formula>$AJ$29=1</formula>
    </cfRule>
  </conditionalFormatting>
  <conditionalFormatting sqref="P24">
    <cfRule type="expression" dxfId="193" priority="83" stopIfTrue="1">
      <formula>$AJ$29=1</formula>
    </cfRule>
  </conditionalFormatting>
  <conditionalFormatting sqref="P26">
    <cfRule type="expression" dxfId="192" priority="82" stopIfTrue="1">
      <formula>$AJ$29=1</formula>
    </cfRule>
  </conditionalFormatting>
  <conditionalFormatting sqref="P28">
    <cfRule type="expression" dxfId="191" priority="81" stopIfTrue="1">
      <formula>$AJ$29=1</formula>
    </cfRule>
  </conditionalFormatting>
  <conditionalFormatting sqref="P30">
    <cfRule type="expression" dxfId="190" priority="80" stopIfTrue="1">
      <formula>$AJ$29=1</formula>
    </cfRule>
  </conditionalFormatting>
  <conditionalFormatting sqref="P32">
    <cfRule type="expression" dxfId="189" priority="79" stopIfTrue="1">
      <formula>$AJ$29=1</formula>
    </cfRule>
  </conditionalFormatting>
  <conditionalFormatting sqref="P34">
    <cfRule type="expression" dxfId="188" priority="78" stopIfTrue="1">
      <formula>$AJ$29=1</formula>
    </cfRule>
  </conditionalFormatting>
  <conditionalFormatting sqref="P36">
    <cfRule type="expression" dxfId="187" priority="77" stopIfTrue="1">
      <formula>$AJ$29=1</formula>
    </cfRule>
  </conditionalFormatting>
  <conditionalFormatting sqref="V16">
    <cfRule type="expression" dxfId="186" priority="41" stopIfTrue="1">
      <formula>$AJ$29=1</formula>
    </cfRule>
  </conditionalFormatting>
  <conditionalFormatting sqref="V17">
    <cfRule type="expression" dxfId="185" priority="239" stopIfTrue="1">
      <formula>$AR$17</formula>
    </cfRule>
    <cfRule type="notContainsBlanks" dxfId="184" priority="238" stopIfTrue="1">
      <formula>LEN(TRIM(V17))&gt;0</formula>
    </cfRule>
    <cfRule type="expression" dxfId="183" priority="237" stopIfTrue="1">
      <formula>$AR$17=FALSE</formula>
    </cfRule>
  </conditionalFormatting>
  <conditionalFormatting sqref="V18">
    <cfRule type="expression" dxfId="182" priority="39" stopIfTrue="1">
      <formula>$AJ$29=1</formula>
    </cfRule>
  </conditionalFormatting>
  <conditionalFormatting sqref="V19">
    <cfRule type="notContainsBlanks" dxfId="181" priority="371" stopIfTrue="1">
      <formula>LEN(TRIM(V19))&gt;0</formula>
    </cfRule>
    <cfRule type="expression" dxfId="180" priority="370" stopIfTrue="1">
      <formula>$AR$19=FALSE</formula>
    </cfRule>
    <cfRule type="expression" dxfId="179" priority="372" stopIfTrue="1">
      <formula>$AR$19</formula>
    </cfRule>
  </conditionalFormatting>
  <conditionalFormatting sqref="V20">
    <cfRule type="expression" dxfId="178" priority="37" stopIfTrue="1">
      <formula>$AJ$29=1</formula>
    </cfRule>
  </conditionalFormatting>
  <conditionalFormatting sqref="V21">
    <cfRule type="expression" dxfId="177" priority="357" stopIfTrue="1">
      <formula>$AR$21=FALSE</formula>
    </cfRule>
    <cfRule type="notContainsBlanks" dxfId="176" priority="358" stopIfTrue="1">
      <formula>LEN(TRIM(V21))&gt;0</formula>
    </cfRule>
    <cfRule type="expression" dxfId="175" priority="359" stopIfTrue="1">
      <formula>$AR$21</formula>
    </cfRule>
  </conditionalFormatting>
  <conditionalFormatting sqref="V22">
    <cfRule type="expression" dxfId="174" priority="36" stopIfTrue="1">
      <formula>$AJ$29=1</formula>
    </cfRule>
  </conditionalFormatting>
  <conditionalFormatting sqref="V23">
    <cfRule type="notContainsBlanks" dxfId="173" priority="348" stopIfTrue="1">
      <formula>LEN(TRIM(V23))&gt;0</formula>
    </cfRule>
    <cfRule type="expression" dxfId="172" priority="347" stopIfTrue="1">
      <formula>$AR$23=FALSE</formula>
    </cfRule>
    <cfRule type="expression" dxfId="171" priority="349" stopIfTrue="1">
      <formula>$AR$23</formula>
    </cfRule>
  </conditionalFormatting>
  <conditionalFormatting sqref="V24">
    <cfRule type="expression" dxfId="170" priority="35" stopIfTrue="1">
      <formula>$AJ$29=1</formula>
    </cfRule>
  </conditionalFormatting>
  <conditionalFormatting sqref="V25">
    <cfRule type="notContainsBlanks" dxfId="169" priority="338" stopIfTrue="1">
      <formula>LEN(TRIM(V25))&gt;0</formula>
    </cfRule>
    <cfRule type="expression" dxfId="168" priority="339" stopIfTrue="1">
      <formula>$AR$25</formula>
    </cfRule>
    <cfRule type="expression" dxfId="167" priority="337" stopIfTrue="1">
      <formula>$AR$25=FALSE</formula>
    </cfRule>
  </conditionalFormatting>
  <conditionalFormatting sqref="V26">
    <cfRule type="expression" dxfId="166" priority="34" stopIfTrue="1">
      <formula>$AJ$29=1</formula>
    </cfRule>
  </conditionalFormatting>
  <conditionalFormatting sqref="V27">
    <cfRule type="expression" dxfId="165" priority="327" stopIfTrue="1">
      <formula>$AR$27=FALSE</formula>
    </cfRule>
    <cfRule type="notContainsBlanks" dxfId="164" priority="328" stopIfTrue="1">
      <formula>LEN(TRIM(V27))&gt;0</formula>
    </cfRule>
    <cfRule type="expression" dxfId="163" priority="329" stopIfTrue="1">
      <formula>$AR$27</formula>
    </cfRule>
  </conditionalFormatting>
  <conditionalFormatting sqref="V28">
    <cfRule type="expression" dxfId="162" priority="33" stopIfTrue="1">
      <formula>$AJ$29=1</formula>
    </cfRule>
  </conditionalFormatting>
  <conditionalFormatting sqref="V29">
    <cfRule type="notContainsBlanks" dxfId="161" priority="318" stopIfTrue="1">
      <formula>LEN(TRIM(V29))&gt;0</formula>
    </cfRule>
    <cfRule type="expression" dxfId="160" priority="317" stopIfTrue="1">
      <formula>$AR$29=FALSE</formula>
    </cfRule>
    <cfRule type="expression" dxfId="159" priority="319" stopIfTrue="1">
      <formula>$AR$29</formula>
    </cfRule>
  </conditionalFormatting>
  <conditionalFormatting sqref="V30">
    <cfRule type="expression" dxfId="158" priority="32" stopIfTrue="1">
      <formula>$AJ$29=1</formula>
    </cfRule>
  </conditionalFormatting>
  <conditionalFormatting sqref="V31">
    <cfRule type="expression" dxfId="157" priority="309" stopIfTrue="1">
      <formula>$AR$31</formula>
    </cfRule>
    <cfRule type="notContainsBlanks" dxfId="156" priority="308" stopIfTrue="1">
      <formula>LEN(TRIM(V31))&gt;0</formula>
    </cfRule>
    <cfRule type="expression" dxfId="155" priority="307" stopIfTrue="1">
      <formula>$AR$31=FALSE</formula>
    </cfRule>
  </conditionalFormatting>
  <conditionalFormatting sqref="V32">
    <cfRule type="expression" dxfId="154" priority="31" stopIfTrue="1">
      <formula>$AJ$29=1</formula>
    </cfRule>
  </conditionalFormatting>
  <conditionalFormatting sqref="V33">
    <cfRule type="notContainsBlanks" dxfId="153" priority="298" stopIfTrue="1">
      <formula>LEN(TRIM(V33))&gt;0</formula>
    </cfRule>
    <cfRule type="expression" dxfId="152" priority="299" stopIfTrue="1">
      <formula>$AR$33</formula>
    </cfRule>
    <cfRule type="expression" dxfId="151" priority="297" stopIfTrue="1">
      <formula>$AR$33=FALSE</formula>
    </cfRule>
  </conditionalFormatting>
  <conditionalFormatting sqref="V34">
    <cfRule type="expression" dxfId="150" priority="30" stopIfTrue="1">
      <formula>$AJ$29=1</formula>
    </cfRule>
  </conditionalFormatting>
  <conditionalFormatting sqref="V35">
    <cfRule type="expression" dxfId="149" priority="287" stopIfTrue="1">
      <formula>$AR$35=FALSE</formula>
    </cfRule>
    <cfRule type="notContainsBlanks" dxfId="148" priority="288" stopIfTrue="1">
      <formula>LEN(TRIM(V35))&gt;0</formula>
    </cfRule>
    <cfRule type="expression" dxfId="147" priority="289" stopIfTrue="1">
      <formula>$AR$35</formula>
    </cfRule>
  </conditionalFormatting>
  <conditionalFormatting sqref="V36">
    <cfRule type="expression" dxfId="146" priority="29" stopIfTrue="1">
      <formula>$AJ$29=1</formula>
    </cfRule>
  </conditionalFormatting>
  <conditionalFormatting sqref="V37">
    <cfRule type="notContainsBlanks" dxfId="145" priority="278" stopIfTrue="1">
      <formula>LEN(TRIM(V37))&gt;0</formula>
    </cfRule>
    <cfRule type="expression" dxfId="144" priority="277" stopIfTrue="1">
      <formula>$AR$37=FALSE</formula>
    </cfRule>
    <cfRule type="expression" dxfId="143" priority="279" stopIfTrue="1">
      <formula>$AR$37</formula>
    </cfRule>
  </conditionalFormatting>
  <conditionalFormatting sqref="W17">
    <cfRule type="expression" dxfId="142" priority="196" stopIfTrue="1">
      <formula>#REF!=1</formula>
    </cfRule>
  </conditionalFormatting>
  <conditionalFormatting sqref="W19">
    <cfRule type="expression" dxfId="141" priority="193" stopIfTrue="1">
      <formula>#REF!=1</formula>
    </cfRule>
  </conditionalFormatting>
  <conditionalFormatting sqref="W21">
    <cfRule type="expression" dxfId="140" priority="188" stopIfTrue="1">
      <formula>#REF!=1</formula>
    </cfRule>
  </conditionalFormatting>
  <conditionalFormatting sqref="W23">
    <cfRule type="expression" dxfId="139" priority="184" stopIfTrue="1">
      <formula>#REF!=1</formula>
    </cfRule>
  </conditionalFormatting>
  <conditionalFormatting sqref="W25">
    <cfRule type="expression" dxfId="138" priority="180" stopIfTrue="1">
      <formula>#REF!=1</formula>
    </cfRule>
  </conditionalFormatting>
  <conditionalFormatting sqref="W27">
    <cfRule type="expression" dxfId="137" priority="176" stopIfTrue="1">
      <formula>#REF!=1</formula>
    </cfRule>
  </conditionalFormatting>
  <conditionalFormatting sqref="W29">
    <cfRule type="expression" dxfId="136" priority="172" stopIfTrue="1">
      <formula>#REF!=1</formula>
    </cfRule>
  </conditionalFormatting>
  <conditionalFormatting sqref="W31">
    <cfRule type="expression" dxfId="135" priority="168" stopIfTrue="1">
      <formula>#REF!=1</formula>
    </cfRule>
  </conditionalFormatting>
  <conditionalFormatting sqref="W33">
    <cfRule type="expression" dxfId="134" priority="164" stopIfTrue="1">
      <formula>#REF!=1</formula>
    </cfRule>
  </conditionalFormatting>
  <conditionalFormatting sqref="W35">
    <cfRule type="expression" dxfId="133" priority="160" stopIfTrue="1">
      <formula>#REF!=1</formula>
    </cfRule>
  </conditionalFormatting>
  <conditionalFormatting sqref="W37">
    <cfRule type="expression" dxfId="132" priority="156" stopIfTrue="1">
      <formula>#REF!=1</formula>
    </cfRule>
  </conditionalFormatting>
  <conditionalFormatting sqref="X16">
    <cfRule type="expression" dxfId="131" priority="28" stopIfTrue="1">
      <formula>$AJ$29=1</formula>
    </cfRule>
  </conditionalFormatting>
  <conditionalFormatting sqref="X17">
    <cfRule type="expression" dxfId="130" priority="144" stopIfTrue="1">
      <formula>$AR$17</formula>
    </cfRule>
    <cfRule type="expression" dxfId="129" priority="142" stopIfTrue="1">
      <formula>$AR$17=FALSE</formula>
    </cfRule>
    <cfRule type="notContainsBlanks" dxfId="128" priority="143" stopIfTrue="1">
      <formula>LEN(TRIM(X17))&gt;0</formula>
    </cfRule>
  </conditionalFormatting>
  <conditionalFormatting sqref="X18">
    <cfRule type="expression" dxfId="127" priority="21" stopIfTrue="1">
      <formula>$AJ$29=1</formula>
    </cfRule>
  </conditionalFormatting>
  <conditionalFormatting sqref="X19">
    <cfRule type="expression" dxfId="126" priority="192" stopIfTrue="1">
      <formula>$AR$19</formula>
    </cfRule>
    <cfRule type="notContainsBlanks" dxfId="125" priority="191" stopIfTrue="1">
      <formula>LEN(TRIM(X19))&gt;0</formula>
    </cfRule>
    <cfRule type="expression" dxfId="124" priority="190" stopIfTrue="1">
      <formula>$AR$19=FALSE</formula>
    </cfRule>
  </conditionalFormatting>
  <conditionalFormatting sqref="X20">
    <cfRule type="expression" dxfId="123" priority="20" stopIfTrue="1">
      <formula>$AJ$29=1</formula>
    </cfRule>
  </conditionalFormatting>
  <conditionalFormatting sqref="X21">
    <cfRule type="expression" dxfId="122" priority="187" stopIfTrue="1">
      <formula>$AR$21</formula>
    </cfRule>
    <cfRule type="expression" dxfId="121" priority="185" stopIfTrue="1">
      <formula>$AR$21=FALSE</formula>
    </cfRule>
    <cfRule type="notContainsBlanks" dxfId="120" priority="186" stopIfTrue="1">
      <formula>LEN(TRIM(X21))&gt;0</formula>
    </cfRule>
  </conditionalFormatting>
  <conditionalFormatting sqref="X22">
    <cfRule type="expression" dxfId="119" priority="19" stopIfTrue="1">
      <formula>$AJ$29=1</formula>
    </cfRule>
  </conditionalFormatting>
  <conditionalFormatting sqref="X23">
    <cfRule type="expression" dxfId="118" priority="181" stopIfTrue="1">
      <formula>$AR$23=FALSE</formula>
    </cfRule>
    <cfRule type="expression" dxfId="117" priority="183" stopIfTrue="1">
      <formula>$AR$23</formula>
    </cfRule>
    <cfRule type="notContainsBlanks" dxfId="116" priority="182" stopIfTrue="1">
      <formula>LEN(TRIM(X23))&gt;0</formula>
    </cfRule>
  </conditionalFormatting>
  <conditionalFormatting sqref="X24">
    <cfRule type="expression" dxfId="115" priority="18" stopIfTrue="1">
      <formula>$AJ$29=1</formula>
    </cfRule>
  </conditionalFormatting>
  <conditionalFormatting sqref="X25">
    <cfRule type="notContainsBlanks" dxfId="114" priority="178" stopIfTrue="1">
      <formula>LEN(TRIM(X25))&gt;0</formula>
    </cfRule>
    <cfRule type="expression" dxfId="113" priority="177" stopIfTrue="1">
      <formula>$AR$25=FALSE</formula>
    </cfRule>
    <cfRule type="expression" dxfId="112" priority="179" stopIfTrue="1">
      <formula>$AR$25</formula>
    </cfRule>
  </conditionalFormatting>
  <conditionalFormatting sqref="X26">
    <cfRule type="expression" dxfId="111" priority="17" stopIfTrue="1">
      <formula>$AJ$29=1</formula>
    </cfRule>
  </conditionalFormatting>
  <conditionalFormatting sqref="X27">
    <cfRule type="expression" dxfId="110" priority="175" stopIfTrue="1">
      <formula>$AR$27</formula>
    </cfRule>
    <cfRule type="notContainsBlanks" dxfId="109" priority="174" stopIfTrue="1">
      <formula>LEN(TRIM(X27))&gt;0</formula>
    </cfRule>
    <cfRule type="expression" dxfId="108" priority="173" stopIfTrue="1">
      <formula>$AR$27=FALSE</formula>
    </cfRule>
  </conditionalFormatting>
  <conditionalFormatting sqref="X28">
    <cfRule type="expression" dxfId="107" priority="16" stopIfTrue="1">
      <formula>$AJ$29=1</formula>
    </cfRule>
  </conditionalFormatting>
  <conditionalFormatting sqref="X29">
    <cfRule type="expression" dxfId="106" priority="169" stopIfTrue="1">
      <formula>$AR$29=FALSE</formula>
    </cfRule>
    <cfRule type="notContainsBlanks" dxfId="105" priority="170" stopIfTrue="1">
      <formula>LEN(TRIM(X29))&gt;0</formula>
    </cfRule>
    <cfRule type="expression" dxfId="104" priority="171" stopIfTrue="1">
      <formula>$AR$29</formula>
    </cfRule>
  </conditionalFormatting>
  <conditionalFormatting sqref="X30">
    <cfRule type="expression" dxfId="103" priority="15" stopIfTrue="1">
      <formula>$AJ$29=1</formula>
    </cfRule>
  </conditionalFormatting>
  <conditionalFormatting sqref="X31">
    <cfRule type="expression" dxfId="102" priority="165" stopIfTrue="1">
      <formula>$AR$31=FALSE</formula>
    </cfRule>
    <cfRule type="expression" dxfId="101" priority="167" stopIfTrue="1">
      <formula>$AR$31</formula>
    </cfRule>
    <cfRule type="notContainsBlanks" dxfId="100" priority="166" stopIfTrue="1">
      <formula>LEN(TRIM(X31))&gt;0</formula>
    </cfRule>
  </conditionalFormatting>
  <conditionalFormatting sqref="X32">
    <cfRule type="expression" dxfId="99" priority="14" stopIfTrue="1">
      <formula>$AJ$29=1</formula>
    </cfRule>
  </conditionalFormatting>
  <conditionalFormatting sqref="X33">
    <cfRule type="notContainsBlanks" dxfId="98" priority="162" stopIfTrue="1">
      <formula>LEN(TRIM(X33))&gt;0</formula>
    </cfRule>
    <cfRule type="expression" dxfId="97" priority="161" stopIfTrue="1">
      <formula>$AR$33=FALSE</formula>
    </cfRule>
    <cfRule type="expression" dxfId="96" priority="163" stopIfTrue="1">
      <formula>$AR$33</formula>
    </cfRule>
  </conditionalFormatting>
  <conditionalFormatting sqref="X34">
    <cfRule type="expression" dxfId="95" priority="13" stopIfTrue="1">
      <formula>$AJ$29=1</formula>
    </cfRule>
  </conditionalFormatting>
  <conditionalFormatting sqref="X35">
    <cfRule type="expression" dxfId="94" priority="159" stopIfTrue="1">
      <formula>$AR$35</formula>
    </cfRule>
    <cfRule type="notContainsBlanks" dxfId="93" priority="158" stopIfTrue="1">
      <formula>LEN(TRIM(X35))&gt;0</formula>
    </cfRule>
    <cfRule type="expression" dxfId="92" priority="157" stopIfTrue="1">
      <formula>$AR$35=FALSE</formula>
    </cfRule>
  </conditionalFormatting>
  <conditionalFormatting sqref="X36">
    <cfRule type="expression" dxfId="91" priority="12" stopIfTrue="1">
      <formula>$AJ$29=1</formula>
    </cfRule>
  </conditionalFormatting>
  <conditionalFormatting sqref="X37">
    <cfRule type="expression" dxfId="90" priority="153" stopIfTrue="1">
      <formula>$AR$37=FALSE</formula>
    </cfRule>
    <cfRule type="notContainsBlanks" dxfId="89" priority="154" stopIfTrue="1">
      <formula>LEN(TRIM(X37))&gt;0</formula>
    </cfRule>
    <cfRule type="expression" dxfId="88" priority="155" stopIfTrue="1">
      <formula>$AR$37</formula>
    </cfRule>
  </conditionalFormatting>
  <conditionalFormatting sqref="Y17">
    <cfRule type="expression" dxfId="87" priority="419" stopIfTrue="1">
      <formula>#REF!=1</formula>
    </cfRule>
  </conditionalFormatting>
  <conditionalFormatting sqref="Y19">
    <cfRule type="expression" dxfId="86" priority="376" stopIfTrue="1">
      <formula>#REF!=1</formula>
    </cfRule>
  </conditionalFormatting>
  <conditionalFormatting sqref="Y21">
    <cfRule type="expression" dxfId="85" priority="363" stopIfTrue="1">
      <formula>#REF!=1</formula>
    </cfRule>
  </conditionalFormatting>
  <conditionalFormatting sqref="Y23">
    <cfRule type="expression" dxfId="84" priority="353" stopIfTrue="1">
      <formula>#REF!=1</formula>
    </cfRule>
  </conditionalFormatting>
  <conditionalFormatting sqref="Y25">
    <cfRule type="expression" dxfId="83" priority="343" stopIfTrue="1">
      <formula>#REF!=1</formula>
    </cfRule>
  </conditionalFormatting>
  <conditionalFormatting sqref="Y27">
    <cfRule type="expression" dxfId="82" priority="333" stopIfTrue="1">
      <formula>#REF!=1</formula>
    </cfRule>
  </conditionalFormatting>
  <conditionalFormatting sqref="Y29">
    <cfRule type="expression" dxfId="81" priority="323" stopIfTrue="1">
      <formula>#REF!=1</formula>
    </cfRule>
  </conditionalFormatting>
  <conditionalFormatting sqref="Y31">
    <cfRule type="expression" dxfId="80" priority="313" stopIfTrue="1">
      <formula>#REF!=1</formula>
    </cfRule>
  </conditionalFormatting>
  <conditionalFormatting sqref="Y33">
    <cfRule type="expression" dxfId="79" priority="303" stopIfTrue="1">
      <formula>#REF!=1</formula>
    </cfRule>
  </conditionalFormatting>
  <conditionalFormatting sqref="Y35">
    <cfRule type="expression" dxfId="78" priority="293" stopIfTrue="1">
      <formula>#REF!=1</formula>
    </cfRule>
  </conditionalFormatting>
  <conditionalFormatting sqref="Y37">
    <cfRule type="expression" dxfId="77" priority="283" stopIfTrue="1">
      <formula>#REF!=1</formula>
    </cfRule>
  </conditionalFormatting>
  <conditionalFormatting sqref="Z16">
    <cfRule type="expression" dxfId="76" priority="11" stopIfTrue="1">
      <formula>$AJ$29=1</formula>
    </cfRule>
  </conditionalFormatting>
  <conditionalFormatting sqref="Z17">
    <cfRule type="expression" dxfId="75" priority="236" stopIfTrue="1">
      <formula>$AR$17</formula>
    </cfRule>
    <cfRule type="notContainsBlanks" dxfId="74" priority="235" stopIfTrue="1">
      <formula>LEN(TRIM(Z17))&gt;0</formula>
    </cfRule>
    <cfRule type="expression" dxfId="73" priority="234" stopIfTrue="1">
      <formula>$AR$17=FALSE</formula>
    </cfRule>
  </conditionalFormatting>
  <conditionalFormatting sqref="Z18">
    <cfRule type="expression" dxfId="72" priority="10" stopIfTrue="1">
      <formula>$AJ$29=1</formula>
    </cfRule>
  </conditionalFormatting>
  <conditionalFormatting sqref="Z19">
    <cfRule type="expression" dxfId="71" priority="367" stopIfTrue="1">
      <formula>$AR$19=FALSE</formula>
    </cfRule>
    <cfRule type="notContainsBlanks" dxfId="70" priority="368" stopIfTrue="1">
      <formula>LEN(TRIM(Z19))&gt;0</formula>
    </cfRule>
    <cfRule type="expression" dxfId="69" priority="369" stopIfTrue="1">
      <formula>$AR$19</formula>
    </cfRule>
  </conditionalFormatting>
  <conditionalFormatting sqref="Z20">
    <cfRule type="expression" dxfId="68" priority="9" stopIfTrue="1">
      <formula>$AJ$29=1</formula>
    </cfRule>
  </conditionalFormatting>
  <conditionalFormatting sqref="Z21">
    <cfRule type="expression" dxfId="67" priority="354" stopIfTrue="1">
      <formula>$AR$21=FALSE</formula>
    </cfRule>
    <cfRule type="expression" dxfId="66" priority="356" stopIfTrue="1">
      <formula>$AR$21</formula>
    </cfRule>
    <cfRule type="notContainsBlanks" dxfId="65" priority="355" stopIfTrue="1">
      <formula>LEN(TRIM(Z21))&gt;0</formula>
    </cfRule>
  </conditionalFormatting>
  <conditionalFormatting sqref="Z22">
    <cfRule type="expression" dxfId="64" priority="8" stopIfTrue="1">
      <formula>$AJ$29=1</formula>
    </cfRule>
  </conditionalFormatting>
  <conditionalFormatting sqref="Z23">
    <cfRule type="expression" dxfId="63" priority="346" stopIfTrue="1">
      <formula>$AR$23</formula>
    </cfRule>
    <cfRule type="expression" dxfId="62" priority="344" stopIfTrue="1">
      <formula>$AR$23=FALSE</formula>
    </cfRule>
    <cfRule type="notContainsBlanks" dxfId="61" priority="345" stopIfTrue="1">
      <formula>LEN(TRIM(Z23))&gt;0</formula>
    </cfRule>
  </conditionalFormatting>
  <conditionalFormatting sqref="Z24">
    <cfRule type="expression" dxfId="60" priority="7" stopIfTrue="1">
      <formula>$AJ$29=1</formula>
    </cfRule>
  </conditionalFormatting>
  <conditionalFormatting sqref="Z25">
    <cfRule type="expression" dxfId="59" priority="336" stopIfTrue="1">
      <formula>$AR$25</formula>
    </cfRule>
    <cfRule type="notContainsBlanks" dxfId="58" priority="335" stopIfTrue="1">
      <formula>LEN(TRIM(Z25))&gt;0</formula>
    </cfRule>
    <cfRule type="expression" dxfId="57" priority="334" stopIfTrue="1">
      <formula>$AR$25=FALSE</formula>
    </cfRule>
  </conditionalFormatting>
  <conditionalFormatting sqref="Z26">
    <cfRule type="expression" dxfId="56" priority="6" stopIfTrue="1">
      <formula>$AJ$29=1</formula>
    </cfRule>
  </conditionalFormatting>
  <conditionalFormatting sqref="Z27">
    <cfRule type="expression" dxfId="55" priority="326" stopIfTrue="1">
      <formula>$AR$27</formula>
    </cfRule>
    <cfRule type="notContainsBlanks" dxfId="54" priority="325" stopIfTrue="1">
      <formula>LEN(TRIM(Z27))&gt;0</formula>
    </cfRule>
    <cfRule type="expression" dxfId="53" priority="324" stopIfTrue="1">
      <formula>$AR$27=FALSE</formula>
    </cfRule>
  </conditionalFormatting>
  <conditionalFormatting sqref="Z28">
    <cfRule type="expression" dxfId="52" priority="5" stopIfTrue="1">
      <formula>$AJ$29=1</formula>
    </cfRule>
  </conditionalFormatting>
  <conditionalFormatting sqref="Z29">
    <cfRule type="expression" dxfId="51" priority="316" stopIfTrue="1">
      <formula>$AR$29</formula>
    </cfRule>
    <cfRule type="notContainsBlanks" dxfId="50" priority="315" stopIfTrue="1">
      <formula>LEN(TRIM(Z29))&gt;0</formula>
    </cfRule>
    <cfRule type="expression" dxfId="49" priority="314" stopIfTrue="1">
      <formula>$AR$29=FALSE</formula>
    </cfRule>
  </conditionalFormatting>
  <conditionalFormatting sqref="Z30">
    <cfRule type="expression" dxfId="48" priority="4" stopIfTrue="1">
      <formula>$AJ$29=1</formula>
    </cfRule>
  </conditionalFormatting>
  <conditionalFormatting sqref="Z31">
    <cfRule type="expression" dxfId="47" priority="306" stopIfTrue="1">
      <formula>$AR$31</formula>
    </cfRule>
    <cfRule type="expression" dxfId="46" priority="304" stopIfTrue="1">
      <formula>$AR$31=FALSE</formula>
    </cfRule>
    <cfRule type="notContainsBlanks" dxfId="45" priority="305" stopIfTrue="1">
      <formula>LEN(TRIM(Z31))&gt;0</formula>
    </cfRule>
  </conditionalFormatting>
  <conditionalFormatting sqref="Z32">
    <cfRule type="expression" dxfId="44" priority="3" stopIfTrue="1">
      <formula>$AJ$29=1</formula>
    </cfRule>
  </conditionalFormatting>
  <conditionalFormatting sqref="Z33">
    <cfRule type="expression" dxfId="43" priority="294" stopIfTrue="1">
      <formula>$AR$33=FALSE</formula>
    </cfRule>
    <cfRule type="notContainsBlanks" dxfId="42" priority="295" stopIfTrue="1">
      <formula>LEN(TRIM(Z33))&gt;0</formula>
    </cfRule>
    <cfRule type="expression" dxfId="41" priority="296" stopIfTrue="1">
      <formula>$AR$33</formula>
    </cfRule>
  </conditionalFormatting>
  <conditionalFormatting sqref="Z34">
    <cfRule type="expression" dxfId="40" priority="2" stopIfTrue="1">
      <formula>$AJ$29=1</formula>
    </cfRule>
  </conditionalFormatting>
  <conditionalFormatting sqref="Z35">
    <cfRule type="notContainsBlanks" dxfId="39" priority="285" stopIfTrue="1">
      <formula>LEN(TRIM(Z35))&gt;0</formula>
    </cfRule>
    <cfRule type="expression" dxfId="38" priority="284" stopIfTrue="1">
      <formula>$AR$35=FALSE</formula>
    </cfRule>
    <cfRule type="expression" dxfId="37" priority="286" stopIfTrue="1">
      <formula>$AR$35</formula>
    </cfRule>
  </conditionalFormatting>
  <conditionalFormatting sqref="Z36">
    <cfRule type="expression" dxfId="36" priority="1" stopIfTrue="1">
      <formula>$AJ$29=1</formula>
    </cfRule>
  </conditionalFormatting>
  <conditionalFormatting sqref="Z37">
    <cfRule type="expression" dxfId="35" priority="276" stopIfTrue="1">
      <formula>$AR$37</formula>
    </cfRule>
    <cfRule type="notContainsBlanks" dxfId="34" priority="275" stopIfTrue="1">
      <formula>LEN(TRIM(Z37))&gt;0</formula>
    </cfRule>
    <cfRule type="expression" dxfId="33" priority="274" stopIfTrue="1">
      <formula>$AR$37=FALSE</formula>
    </cfRule>
  </conditionalFormatting>
  <conditionalFormatting sqref="AB16">
    <cfRule type="expression" dxfId="32" priority="52" stopIfTrue="1">
      <formula>$AJ$29=1</formula>
    </cfRule>
  </conditionalFormatting>
  <conditionalFormatting sqref="AB17">
    <cfRule type="expression" dxfId="31" priority="74" stopIfTrue="1">
      <formula>$AF$17=1</formula>
    </cfRule>
    <cfRule type="expression" dxfId="30" priority="73">
      <formula>$AC$17=1</formula>
    </cfRule>
  </conditionalFormatting>
  <conditionalFormatting sqref="AB18">
    <cfRule type="expression" dxfId="29" priority="51" stopIfTrue="1">
      <formula>$AJ$29=1</formula>
    </cfRule>
  </conditionalFormatting>
  <conditionalFormatting sqref="AB19">
    <cfRule type="expression" dxfId="28" priority="71">
      <formula>$AC$17=1</formula>
    </cfRule>
    <cfRule type="expression" dxfId="27" priority="72" stopIfTrue="1">
      <formula>$AF$17=1</formula>
    </cfRule>
  </conditionalFormatting>
  <conditionalFormatting sqref="AB20">
    <cfRule type="expression" dxfId="26" priority="50" stopIfTrue="1">
      <formula>$AJ$29=1</formula>
    </cfRule>
  </conditionalFormatting>
  <conditionalFormatting sqref="AB21">
    <cfRule type="expression" dxfId="25" priority="70" stopIfTrue="1">
      <formula>$AF$17=1</formula>
    </cfRule>
    <cfRule type="expression" dxfId="24" priority="69">
      <formula>$AC$17=1</formula>
    </cfRule>
  </conditionalFormatting>
  <conditionalFormatting sqref="AB22">
    <cfRule type="expression" dxfId="23" priority="49" stopIfTrue="1">
      <formula>$AJ$29=1</formula>
    </cfRule>
  </conditionalFormatting>
  <conditionalFormatting sqref="AB23">
    <cfRule type="expression" dxfId="22" priority="67">
      <formula>$AC$17=1</formula>
    </cfRule>
    <cfRule type="expression" dxfId="21" priority="68" stopIfTrue="1">
      <formula>$AF$17=1</formula>
    </cfRule>
  </conditionalFormatting>
  <conditionalFormatting sqref="AB24">
    <cfRule type="expression" dxfId="20" priority="48" stopIfTrue="1">
      <formula>$AJ$29=1</formula>
    </cfRule>
  </conditionalFormatting>
  <conditionalFormatting sqref="AB25">
    <cfRule type="expression" dxfId="19" priority="65">
      <formula>$AC$17=1</formula>
    </cfRule>
    <cfRule type="expression" dxfId="18" priority="66" stopIfTrue="1">
      <formula>$AF$17=1</formula>
    </cfRule>
  </conditionalFormatting>
  <conditionalFormatting sqref="AB26">
    <cfRule type="expression" dxfId="17" priority="47" stopIfTrue="1">
      <formula>$AJ$29=1</formula>
    </cfRule>
  </conditionalFormatting>
  <conditionalFormatting sqref="AB27">
    <cfRule type="expression" dxfId="16" priority="64" stopIfTrue="1">
      <formula>$AF$17=1</formula>
    </cfRule>
    <cfRule type="expression" dxfId="15" priority="63">
      <formula>$AC$17=1</formula>
    </cfRule>
  </conditionalFormatting>
  <conditionalFormatting sqref="AB28">
    <cfRule type="expression" dxfId="14" priority="46" stopIfTrue="1">
      <formula>$AJ$29=1</formula>
    </cfRule>
  </conditionalFormatting>
  <conditionalFormatting sqref="AB29">
    <cfRule type="expression" dxfId="13" priority="62" stopIfTrue="1">
      <formula>$AF$17=1</formula>
    </cfRule>
    <cfRule type="expression" dxfId="12" priority="61">
      <formula>$AC$17=1</formula>
    </cfRule>
  </conditionalFormatting>
  <conditionalFormatting sqref="AB30">
    <cfRule type="expression" dxfId="11" priority="45" stopIfTrue="1">
      <formula>$AJ$29=1</formula>
    </cfRule>
  </conditionalFormatting>
  <conditionalFormatting sqref="AB31">
    <cfRule type="expression" dxfId="10" priority="59">
      <formula>$AC$17=1</formula>
    </cfRule>
    <cfRule type="expression" dxfId="9" priority="60" stopIfTrue="1">
      <formula>$AF$17=1</formula>
    </cfRule>
  </conditionalFormatting>
  <conditionalFormatting sqref="AB32">
    <cfRule type="expression" dxfId="8" priority="44" stopIfTrue="1">
      <formula>$AJ$29=1</formula>
    </cfRule>
  </conditionalFormatting>
  <conditionalFormatting sqref="AB33">
    <cfRule type="expression" dxfId="7" priority="58" stopIfTrue="1">
      <formula>$AF$17=1</formula>
    </cfRule>
    <cfRule type="expression" dxfId="6" priority="57">
      <formula>$AC$17=1</formula>
    </cfRule>
  </conditionalFormatting>
  <conditionalFormatting sqref="AB34">
    <cfRule type="expression" dxfId="5" priority="43" stopIfTrue="1">
      <formula>$AJ$29=1</formula>
    </cfRule>
  </conditionalFormatting>
  <conditionalFormatting sqref="AB35">
    <cfRule type="expression" dxfId="4" priority="56" stopIfTrue="1">
      <formula>$AF$17=1</formula>
    </cfRule>
    <cfRule type="expression" dxfId="3" priority="55">
      <formula>$AC$17=1</formula>
    </cfRule>
  </conditionalFormatting>
  <conditionalFormatting sqref="AB36">
    <cfRule type="expression" dxfId="2" priority="42" stopIfTrue="1">
      <formula>$AJ$29=1</formula>
    </cfRule>
  </conditionalFormatting>
  <conditionalFormatting sqref="AB37">
    <cfRule type="expression" dxfId="1" priority="53">
      <formula>$AC$17=1</formula>
    </cfRule>
    <cfRule type="expression" dxfId="0" priority="54" stopIfTrue="1">
      <formula>$AF$17=1</formula>
    </cfRule>
  </conditionalFormatting>
  <dataValidations count="3">
    <dataValidation type="list" allowBlank="1" showInputMessage="1" showErrorMessage="1" sqref="C9 E9:Q9" xr:uid="{00000000-0002-0000-0100-000000000000}">
      <formula1>$C$94:$C$99</formula1>
    </dataValidation>
    <dataValidation type="list" allowBlank="1" showInputMessage="1" showErrorMessage="1" sqref="C17 C19 C21 C23 C25 C27 C29 C31 C33 C35 C37" xr:uid="{00000000-0002-0000-0100-000003000000}">
      <formula1>"Add, Remove"</formula1>
    </dataValidation>
    <dataValidation allowBlank="1" sqref="H14:M14" xr:uid="{00000000-0002-0000-0100-000001000000}"/>
  </dataValidations>
  <pageMargins left="0.74803149606299213" right="0.74803149606299213" top="0.98425196850393704" bottom="0.98425196850393704" header="0.51181102362204722" footer="0.51181102362204722"/>
  <pageSetup paperSize="9" scale="5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314325</xdr:colOff>
                    <xdr:row>38</xdr:row>
                    <xdr:rowOff>133350</xdr:rowOff>
                  </from>
                  <to>
                    <xdr:col>8</xdr:col>
                    <xdr:colOff>628650</xdr:colOff>
                    <xdr:row>40</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676275</xdr:colOff>
                    <xdr:row>16</xdr:row>
                    <xdr:rowOff>9525</xdr:rowOff>
                  </from>
                  <to>
                    <xdr:col>14</xdr:col>
                    <xdr:colOff>57150</xdr:colOff>
                    <xdr:row>17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676275</xdr:colOff>
                    <xdr:row>17</xdr:row>
                    <xdr:rowOff>76200</xdr:rowOff>
                  </from>
                  <to>
                    <xdr:col>14</xdr:col>
                    <xdr:colOff>38100</xdr:colOff>
                    <xdr:row>19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676275</xdr:colOff>
                    <xdr:row>19</xdr:row>
                    <xdr:rowOff>85725</xdr:rowOff>
                  </from>
                  <to>
                    <xdr:col>14</xdr:col>
                    <xdr:colOff>38100</xdr:colOff>
                    <xdr:row>21</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676275</xdr:colOff>
                    <xdr:row>21</xdr:row>
                    <xdr:rowOff>85725</xdr:rowOff>
                  </from>
                  <to>
                    <xdr:col>14</xdr:col>
                    <xdr:colOff>38100</xdr:colOff>
                    <xdr:row>23</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676275</xdr:colOff>
                    <xdr:row>25</xdr:row>
                    <xdr:rowOff>85725</xdr:rowOff>
                  </from>
                  <to>
                    <xdr:col>14</xdr:col>
                    <xdr:colOff>38100</xdr:colOff>
                    <xdr:row>27</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13</xdr:col>
                    <xdr:colOff>676275</xdr:colOff>
                    <xdr:row>27</xdr:row>
                    <xdr:rowOff>85725</xdr:rowOff>
                  </from>
                  <to>
                    <xdr:col>14</xdr:col>
                    <xdr:colOff>47625</xdr:colOff>
                    <xdr:row>29</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676275</xdr:colOff>
                    <xdr:row>29</xdr:row>
                    <xdr:rowOff>76200</xdr:rowOff>
                  </from>
                  <to>
                    <xdr:col>14</xdr:col>
                    <xdr:colOff>47625</xdr:colOff>
                    <xdr:row>31</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676275</xdr:colOff>
                    <xdr:row>31</xdr:row>
                    <xdr:rowOff>85725</xdr:rowOff>
                  </from>
                  <to>
                    <xdr:col>14</xdr:col>
                    <xdr:colOff>47625</xdr:colOff>
                    <xdr:row>33</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13</xdr:col>
                    <xdr:colOff>676275</xdr:colOff>
                    <xdr:row>33</xdr:row>
                    <xdr:rowOff>85725</xdr:rowOff>
                  </from>
                  <to>
                    <xdr:col>14</xdr:col>
                    <xdr:colOff>38100</xdr:colOff>
                    <xdr:row>35</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13</xdr:col>
                    <xdr:colOff>676275</xdr:colOff>
                    <xdr:row>35</xdr:row>
                    <xdr:rowOff>85725</xdr:rowOff>
                  </from>
                  <to>
                    <xdr:col>14</xdr:col>
                    <xdr:colOff>38100</xdr:colOff>
                    <xdr:row>37</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676275</xdr:colOff>
                    <xdr:row>23</xdr:row>
                    <xdr:rowOff>85725</xdr:rowOff>
                  </from>
                  <to>
                    <xdr:col>14</xdr:col>
                    <xdr:colOff>38100</xdr:colOff>
                    <xdr:row>25</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514350</xdr:colOff>
                    <xdr:row>15</xdr:row>
                    <xdr:rowOff>76200</xdr:rowOff>
                  </from>
                  <to>
                    <xdr:col>19</xdr:col>
                    <xdr:colOff>76200</xdr:colOff>
                    <xdr:row>17</xdr:row>
                    <xdr:rowOff>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18</xdr:col>
                    <xdr:colOff>514350</xdr:colOff>
                    <xdr:row>28</xdr:row>
                    <xdr:rowOff>0</xdr:rowOff>
                  </from>
                  <to>
                    <xdr:col>19</xdr:col>
                    <xdr:colOff>76200</xdr:colOff>
                    <xdr:row>29</xdr:row>
                    <xdr:rowOff>9525</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18</xdr:col>
                    <xdr:colOff>514350</xdr:colOff>
                    <xdr:row>30</xdr:row>
                    <xdr:rowOff>0</xdr:rowOff>
                  </from>
                  <to>
                    <xdr:col>19</xdr:col>
                    <xdr:colOff>76200</xdr:colOff>
                    <xdr:row>31</xdr:row>
                    <xdr:rowOff>9525</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18</xdr:col>
                    <xdr:colOff>514350</xdr:colOff>
                    <xdr:row>32</xdr:row>
                    <xdr:rowOff>0</xdr:rowOff>
                  </from>
                  <to>
                    <xdr:col>19</xdr:col>
                    <xdr:colOff>76200</xdr:colOff>
                    <xdr:row>33</xdr:row>
                    <xdr:rowOff>9525</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18</xdr:col>
                    <xdr:colOff>514350</xdr:colOff>
                    <xdr:row>34</xdr:row>
                    <xdr:rowOff>9525</xdr:rowOff>
                  </from>
                  <to>
                    <xdr:col>19</xdr:col>
                    <xdr:colOff>76200</xdr:colOff>
                    <xdr:row>35</xdr:row>
                    <xdr:rowOff>19050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18</xdr:col>
                    <xdr:colOff>514350</xdr:colOff>
                    <xdr:row>36</xdr:row>
                    <xdr:rowOff>0</xdr:rowOff>
                  </from>
                  <to>
                    <xdr:col>19</xdr:col>
                    <xdr:colOff>76200</xdr:colOff>
                    <xdr:row>37</xdr:row>
                    <xdr:rowOff>9525</xdr:rowOff>
                  </to>
                </anchor>
              </controlPr>
            </control>
          </mc:Choice>
        </mc:AlternateContent>
        <mc:AlternateContent xmlns:mc="http://schemas.openxmlformats.org/markup-compatibility/2006">
          <mc:Choice Requires="x14">
            <control shapeId="2062" r:id="rId22" name="Check Box 14">
              <controlPr defaultSize="0" autoFill="0" autoLine="0" autoPict="0">
                <anchor moveWithCells="1">
                  <from>
                    <xdr:col>18</xdr:col>
                    <xdr:colOff>514350</xdr:colOff>
                    <xdr:row>18</xdr:row>
                    <xdr:rowOff>0</xdr:rowOff>
                  </from>
                  <to>
                    <xdr:col>19</xdr:col>
                    <xdr:colOff>76200</xdr:colOff>
                    <xdr:row>19</xdr:row>
                    <xdr:rowOff>9525</xdr:rowOff>
                  </to>
                </anchor>
              </controlPr>
            </control>
          </mc:Choice>
        </mc:AlternateContent>
        <mc:AlternateContent xmlns:mc="http://schemas.openxmlformats.org/markup-compatibility/2006">
          <mc:Choice Requires="x14">
            <control shapeId="2063" r:id="rId23" name="Check Box 15">
              <controlPr defaultSize="0" autoFill="0" autoLine="0" autoPict="0">
                <anchor moveWithCells="1">
                  <from>
                    <xdr:col>18</xdr:col>
                    <xdr:colOff>514350</xdr:colOff>
                    <xdr:row>19</xdr:row>
                    <xdr:rowOff>85725</xdr:rowOff>
                  </from>
                  <to>
                    <xdr:col>19</xdr:col>
                    <xdr:colOff>76200</xdr:colOff>
                    <xdr:row>21</xdr:row>
                    <xdr:rowOff>0</xdr:rowOff>
                  </to>
                </anchor>
              </controlPr>
            </control>
          </mc:Choice>
        </mc:AlternateContent>
        <mc:AlternateContent xmlns:mc="http://schemas.openxmlformats.org/markup-compatibility/2006">
          <mc:Choice Requires="x14">
            <control shapeId="2064" r:id="rId24" name="Check Box 16">
              <controlPr defaultSize="0" autoFill="0" autoLine="0" autoPict="0">
                <anchor moveWithCells="1">
                  <from>
                    <xdr:col>18</xdr:col>
                    <xdr:colOff>514350</xdr:colOff>
                    <xdr:row>21</xdr:row>
                    <xdr:rowOff>85725</xdr:rowOff>
                  </from>
                  <to>
                    <xdr:col>19</xdr:col>
                    <xdr:colOff>76200</xdr:colOff>
                    <xdr:row>23</xdr:row>
                    <xdr:rowOff>0</xdr:rowOff>
                  </to>
                </anchor>
              </controlPr>
            </control>
          </mc:Choice>
        </mc:AlternateContent>
        <mc:AlternateContent xmlns:mc="http://schemas.openxmlformats.org/markup-compatibility/2006">
          <mc:Choice Requires="x14">
            <control shapeId="2065" r:id="rId25" name="Check Box 17">
              <controlPr defaultSize="0" autoFill="0" autoLine="0" autoPict="0">
                <anchor moveWithCells="1">
                  <from>
                    <xdr:col>18</xdr:col>
                    <xdr:colOff>514350</xdr:colOff>
                    <xdr:row>24</xdr:row>
                    <xdr:rowOff>0</xdr:rowOff>
                  </from>
                  <to>
                    <xdr:col>19</xdr:col>
                    <xdr:colOff>76200</xdr:colOff>
                    <xdr:row>25</xdr:row>
                    <xdr:rowOff>9525</xdr:rowOff>
                  </to>
                </anchor>
              </controlPr>
            </control>
          </mc:Choice>
        </mc:AlternateContent>
        <mc:AlternateContent xmlns:mc="http://schemas.openxmlformats.org/markup-compatibility/2006">
          <mc:Choice Requires="x14">
            <control shapeId="2066" r:id="rId26" name="Check Box 18">
              <controlPr defaultSize="0" autoFill="0" autoLine="0" autoPict="0">
                <anchor moveWithCells="1">
                  <from>
                    <xdr:col>18</xdr:col>
                    <xdr:colOff>514350</xdr:colOff>
                    <xdr:row>26</xdr:row>
                    <xdr:rowOff>9525</xdr:rowOff>
                  </from>
                  <to>
                    <xdr:col>19</xdr:col>
                    <xdr:colOff>76200</xdr:colOff>
                    <xdr:row>27</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1AEDF54AAF2045BDBB1AF70550FE44" ma:contentTypeVersion="7" ma:contentTypeDescription="Create a new document." ma:contentTypeScope="" ma:versionID="e85bcf2140c1eb3ee111e2c95ce79073">
  <xsd:schema xmlns:xsd="http://www.w3.org/2001/XMLSchema" xmlns:xs="http://www.w3.org/2001/XMLSchema" xmlns:p="http://schemas.microsoft.com/office/2006/metadata/properties" xmlns:ns2="1bcca3b6-bfaa-4984-951d-5cb4cb63eae3" xmlns:ns3="5b916ce9-445e-438c-a933-192e38c38ea4" targetNamespace="http://schemas.microsoft.com/office/2006/metadata/properties" ma:root="true" ma:fieldsID="e4b17a0615ba5e7fcd6a854809f16d65" ns2:_="" ns3:_="">
    <xsd:import namespace="1bcca3b6-bfaa-4984-951d-5cb4cb63eae3"/>
    <xsd:import namespace="5b916ce9-445e-438c-a933-192e38c38e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ca3b6-bfaa-4984-951d-5cb4cb63ea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916ce9-445e-438c-a933-192e38c38e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ED3A1E-1F15-4DDF-B097-B90E1FBFA361}">
  <ds:schemaRefs>
    <ds:schemaRef ds:uri="http://schemas.microsoft.com/office/2006/metadata/properties"/>
    <ds:schemaRef ds:uri="5b916ce9-445e-438c-a933-192e38c38ea4"/>
    <ds:schemaRef ds:uri="http://purl.org/dc/elements/1.1/"/>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1bcca3b6-bfaa-4984-951d-5cb4cb63eae3"/>
    <ds:schemaRef ds:uri="http://purl.org/dc/terms/"/>
  </ds:schemaRefs>
</ds:datastoreItem>
</file>

<file path=customXml/itemProps2.xml><?xml version="1.0" encoding="utf-8"?>
<ds:datastoreItem xmlns:ds="http://schemas.openxmlformats.org/officeDocument/2006/customXml" ds:itemID="{4213BE72-F78F-4FA0-9361-3F3664940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ca3b6-bfaa-4984-951d-5cb4cb63eae3"/>
    <ds:schemaRef ds:uri="5b916ce9-445e-438c-a933-192e38c38e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DC1E06-FBDB-41C4-B753-E518156E88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New Ward Setup</vt:lpstr>
      <vt:lpstr>Web User form</vt:lpstr>
      <vt:lpstr>'Web User form'!Band</vt:lpstr>
      <vt:lpstr>'Web User form'!Band_Point</vt:lpstr>
      <vt:lpstr>'Web User form'!Rate_Lookup</vt:lpstr>
      <vt:lpstr>'Web User form'!Region</vt:lpstr>
    </vt:vector>
  </TitlesOfParts>
  <Manager/>
  <Company>NHS Professionals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Asif Shah</dc:creator>
  <cp:keywords/>
  <dc:description/>
  <cp:lastModifiedBy>Lucy Smalley</cp:lastModifiedBy>
  <cp:revision/>
  <dcterms:created xsi:type="dcterms:W3CDTF">2014-07-01T12:49:46Z</dcterms:created>
  <dcterms:modified xsi:type="dcterms:W3CDTF">2024-08-30T11:16:01Z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0x010100BF1AEDF54AAF2045BDBB1AF70550FE44</vt:lpwstr>
  </property>
  <property fmtid="{D5CDD505-2E9C-101B-9397-08002B2CF9AE}" pid="3" name="_NewReviewCycle">
    <vt:lpwstr/>
  </property>
  <property fmtid="{D5CDD505-2E9C-101B-9397-08002B2CF9AE}" pid="4" name="_AdHocReviewCycleID">
    <vt:i4>-474752699</vt:i4>
  </property>
  <property fmtid="{D5CDD505-2E9C-101B-9397-08002B2CF9AE}" pid="5" name="_EmailSubject">
    <vt:lpwstr>New Site/Vaccination Set Up - URGENT</vt:lpwstr>
  </property>
  <property fmtid="{D5CDD505-2E9C-101B-9397-08002B2CF9AE}" pid="6" name="_AuthorEmail">
    <vt:lpwstr>Bunmi.Jenyo@NHSProfessionals.nhs.uk</vt:lpwstr>
  </property>
  <property fmtid="{D5CDD505-2E9C-101B-9397-08002B2CF9AE}" pid="7" name="_AuthorEmailDisplayName">
    <vt:lpwstr>Bunmi Jenyo</vt:lpwstr>
  </property>
  <property fmtid="{D5CDD505-2E9C-101B-9397-08002B2CF9AE}" pid="8" name="_PreviousAdHocReviewCycleID">
    <vt:i4>-1525964849</vt:i4>
  </property>
  <property fmtid="{D5CDD505-2E9C-101B-9397-08002B2CF9AE}" pid="9" name="_ReviewingToolsShownOnce">
    <vt:lpwstr/>
  </property>
</Properties>
</file>